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24226"/>
  <xr:revisionPtr revIDLastSave="0" documentId="13_ncr:1_{BCD869C6-BDEF-402B-872E-667388DCE89A}" xr6:coauthVersionLast="47" xr6:coauthVersionMax="47" xr10:uidLastSave="{00000000-0000-0000-0000-000000000000}"/>
  <bookViews>
    <workbookView xWindow="20880" yWindow="150" windowWidth="25440" windowHeight="15270" tabRatio="650" firstSheet="5" activeTab="13" xr2:uid="{00000000-000D-0000-FFFF-FFFF00000000}"/>
  </bookViews>
  <sheets>
    <sheet name="TOC" sheetId="58" r:id="rId1"/>
    <sheet name="App A" sheetId="61" r:id="rId2"/>
    <sheet name="App B" sheetId="71" r:id="rId3"/>
    <sheet name="App B Detail by Insurer" sheetId="74" r:id="rId4"/>
    <sheet name="App B Detail by Company" sheetId="75" r:id="rId5"/>
    <sheet name="App C" sheetId="67" r:id="rId6"/>
    <sheet name="App D " sheetId="59" r:id="rId7"/>
    <sheet name="App E" sheetId="69" r:id="rId8"/>
    <sheet name="App F" sheetId="68" r:id="rId9"/>
    <sheet name="App G" sheetId="63" r:id="rId10"/>
    <sheet name="App H" sheetId="66" r:id="rId11"/>
    <sheet name="App I" sheetId="65" r:id="rId12"/>
    <sheet name="App J" sheetId="64" r:id="rId13"/>
    <sheet name="App K" sheetId="70" r:id="rId14"/>
  </sheets>
  <externalReferences>
    <externalReference r:id="rId15"/>
    <externalReference r:id="rId16"/>
  </externalReferences>
  <definedNames>
    <definedName name="_xlnm._FilterDatabase" localSheetId="2" hidden="1">'App B'!#REF!</definedName>
    <definedName name="_xlnm._FilterDatabase" localSheetId="4" hidden="1">'App B Detail by Company'!$B$5:$T$5</definedName>
    <definedName name="_xlnm._FilterDatabase" localSheetId="3" hidden="1">'App B Detail by Insurer'!$B$6:$R$6</definedName>
    <definedName name="_xlnm._FilterDatabase" localSheetId="5" hidden="1">'App C'!$Q$4:$AF$95</definedName>
    <definedName name="CommercialNote1" localSheetId="1">#REF!</definedName>
    <definedName name="CommercialNote1" localSheetId="2">#REF!</definedName>
    <definedName name="CommercialNote1" localSheetId="4">#REF!</definedName>
    <definedName name="CommercialNote1" localSheetId="3">#REF!</definedName>
    <definedName name="CommercialNote1" localSheetId="5">#REF!</definedName>
    <definedName name="CommercialNote1" localSheetId="6">#REF!</definedName>
    <definedName name="CommercialNote1" localSheetId="7">#REF!</definedName>
    <definedName name="CommercialNote1" localSheetId="8">#REF!</definedName>
    <definedName name="CommercialNote1" localSheetId="9">#REF!</definedName>
    <definedName name="CommercialNote1" localSheetId="10">#REF!</definedName>
    <definedName name="CommercialNote1" localSheetId="11">#REF!</definedName>
    <definedName name="CommercialNote1" localSheetId="12">#REF!</definedName>
    <definedName name="CommercialNote1" localSheetId="13">#REF!</definedName>
    <definedName name="CommercialNote1">#REF!</definedName>
    <definedName name="EnrollNote1" localSheetId="1">#REF!</definedName>
    <definedName name="EnrollNote1" localSheetId="2">#REF!</definedName>
    <definedName name="EnrollNote1" localSheetId="4">#REF!</definedName>
    <definedName name="EnrollNote1" localSheetId="3">#REF!</definedName>
    <definedName name="EnrollNote1" localSheetId="5">#REF!</definedName>
    <definedName name="EnrollNote1" localSheetId="6">#REF!</definedName>
    <definedName name="EnrollNote1" localSheetId="7">#REF!</definedName>
    <definedName name="EnrollNote1" localSheetId="8">#REF!</definedName>
    <definedName name="EnrollNote1" localSheetId="9">#REF!</definedName>
    <definedName name="EnrollNote1" localSheetId="10">#REF!</definedName>
    <definedName name="EnrollNote1" localSheetId="11">#REF!</definedName>
    <definedName name="EnrollNote1" localSheetId="12">#REF!</definedName>
    <definedName name="EnrollNote1" localSheetId="13">#REF!</definedName>
    <definedName name="EnrollNote1">#REF!</definedName>
    <definedName name="EnrollNote2" localSheetId="2">'[1]Global Issues'!$C$26</definedName>
    <definedName name="EnrollNote2" localSheetId="4">#REF!</definedName>
    <definedName name="EnrollNote2" localSheetId="3">#REF!</definedName>
    <definedName name="EnrollNote2" localSheetId="8">#REF!</definedName>
    <definedName name="EnrollNote2">'[2]Global Issues'!$C$26</definedName>
    <definedName name="_xlnm.Print_Area" localSheetId="2">'App B'!$B$1:$M$98</definedName>
    <definedName name="_xlnm.Print_Titles" localSheetId="2">'App B'!$B:$B</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80" i="71" l="1"/>
  <c r="E80" i="71"/>
  <c r="H77" i="71"/>
  <c r="E77" i="71"/>
  <c r="H76" i="71"/>
  <c r="E76" i="71"/>
  <c r="H74" i="71"/>
  <c r="E74" i="71"/>
  <c r="H71" i="71"/>
  <c r="E71" i="71"/>
  <c r="H70" i="71"/>
  <c r="E70" i="71"/>
  <c r="H68" i="71"/>
  <c r="E68" i="71"/>
  <c r="H67" i="71"/>
  <c r="E67" i="71"/>
  <c r="H66" i="71"/>
  <c r="E66" i="71"/>
  <c r="H19" i="71"/>
  <c r="G80" i="71" s="1"/>
  <c r="E19" i="71"/>
  <c r="F80" i="71" s="1"/>
  <c r="J17" i="71"/>
  <c r="I17" i="71"/>
  <c r="K17" i="71" s="1"/>
  <c r="H78" i="71" s="1"/>
  <c r="G17" i="71"/>
  <c r="F17" i="71"/>
  <c r="D17" i="71"/>
  <c r="C17" i="71"/>
  <c r="H16" i="71"/>
  <c r="G77" i="71" s="1"/>
  <c r="E16" i="71"/>
  <c r="F77" i="71" s="1"/>
  <c r="H15" i="71"/>
  <c r="G76" i="71" s="1"/>
  <c r="E15" i="71"/>
  <c r="F76" i="71" s="1"/>
  <c r="H14" i="71"/>
  <c r="G75" i="71" s="1"/>
  <c r="E14" i="71"/>
  <c r="F75" i="71" s="1"/>
  <c r="H13" i="71"/>
  <c r="D74" i="71" s="1"/>
  <c r="E13" i="71"/>
  <c r="C74" i="71" s="1"/>
  <c r="J11" i="71"/>
  <c r="I11" i="71"/>
  <c r="G11" i="71"/>
  <c r="F11" i="71"/>
  <c r="D11" i="71"/>
  <c r="H10" i="71"/>
  <c r="D71" i="71" s="1"/>
  <c r="E10" i="71"/>
  <c r="C71" i="71" s="1"/>
  <c r="H9" i="71"/>
  <c r="D70" i="71" s="1"/>
  <c r="C9" i="71"/>
  <c r="J8" i="71"/>
  <c r="I8" i="71"/>
  <c r="G8" i="71"/>
  <c r="F8" i="71"/>
  <c r="D8" i="71"/>
  <c r="C8" i="71"/>
  <c r="E8" i="71" s="1"/>
  <c r="H7" i="71"/>
  <c r="D68" i="71" s="1"/>
  <c r="E7" i="71"/>
  <c r="C68" i="71" s="1"/>
  <c r="H6" i="71"/>
  <c r="G67" i="71" s="1"/>
  <c r="E6" i="71"/>
  <c r="C67" i="71" s="1"/>
  <c r="H5" i="71"/>
  <c r="D66" i="71" s="1"/>
  <c r="E5" i="71"/>
  <c r="C66" i="71" s="1"/>
  <c r="G12" i="71" l="1"/>
  <c r="G20" i="71" s="1"/>
  <c r="I12" i="71"/>
  <c r="I20" i="71" s="1"/>
  <c r="F12" i="71"/>
  <c r="H12" i="71" s="1"/>
  <c r="G73" i="71" s="1"/>
  <c r="D12" i="71"/>
  <c r="D18" i="71" s="1"/>
  <c r="G70" i="71"/>
  <c r="G66" i="71"/>
  <c r="D77" i="71"/>
  <c r="F67" i="71"/>
  <c r="F74" i="71"/>
  <c r="E17" i="71"/>
  <c r="C78" i="71" s="1"/>
  <c r="G74" i="71"/>
  <c r="K11" i="71"/>
  <c r="E72" i="71" s="1"/>
  <c r="H17" i="71"/>
  <c r="G78" i="71" s="1"/>
  <c r="F66" i="71"/>
  <c r="C75" i="71"/>
  <c r="E78" i="71"/>
  <c r="G68" i="71"/>
  <c r="D67" i="71"/>
  <c r="J12" i="71"/>
  <c r="E9" i="71"/>
  <c r="F70" i="71" s="1"/>
  <c r="C77" i="71"/>
  <c r="F68" i="71"/>
  <c r="D75" i="71"/>
  <c r="C11" i="71"/>
  <c r="K8" i="71"/>
  <c r="E69" i="71" s="1"/>
  <c r="F71" i="71"/>
  <c r="H11" i="71"/>
  <c r="G72" i="71" s="1"/>
  <c r="G71" i="71"/>
  <c r="C76" i="71"/>
  <c r="C80" i="71"/>
  <c r="H8" i="71"/>
  <c r="D69" i="71" s="1"/>
  <c r="D76" i="71"/>
  <c r="D80" i="71"/>
  <c r="F69" i="71"/>
  <c r="E11" i="71" l="1"/>
  <c r="F72" i="71" s="1"/>
  <c r="I18" i="71"/>
  <c r="K18" i="71" s="1"/>
  <c r="H79" i="71" s="1"/>
  <c r="G18" i="71"/>
  <c r="F78" i="71"/>
  <c r="D20" i="71"/>
  <c r="F20" i="71"/>
  <c r="F18" i="71"/>
  <c r="C12" i="71"/>
  <c r="D73" i="71"/>
  <c r="K12" i="71"/>
  <c r="E73" i="71" s="1"/>
  <c r="E12" i="71"/>
  <c r="C70" i="71"/>
  <c r="H69" i="71"/>
  <c r="H72" i="71"/>
  <c r="D78" i="71"/>
  <c r="J18" i="71"/>
  <c r="J20" i="71"/>
  <c r="K20" i="71" s="1"/>
  <c r="E81" i="71" s="1"/>
  <c r="H20" i="71"/>
  <c r="G81" i="71" s="1"/>
  <c r="G69" i="71"/>
  <c r="D72" i="71"/>
  <c r="C69" i="71"/>
  <c r="C72" i="71" l="1"/>
  <c r="H18" i="71"/>
  <c r="G79" i="71" s="1"/>
  <c r="C20" i="71"/>
  <c r="E20" i="71" s="1"/>
  <c r="F81" i="71" s="1"/>
  <c r="C18" i="71"/>
  <c r="C73" i="71"/>
  <c r="F73" i="71"/>
  <c r="H73" i="71"/>
  <c r="D81" i="71"/>
  <c r="E79" i="71"/>
  <c r="H81" i="71"/>
  <c r="D79" i="71" l="1"/>
  <c r="C81" i="71"/>
  <c r="E18" i="71"/>
  <c r="F79" i="71" s="1"/>
  <c r="L103" i="67"/>
  <c r="K103" i="67"/>
  <c r="J103" i="67"/>
  <c r="I103" i="67"/>
  <c r="L102" i="67"/>
  <c r="K102" i="67"/>
  <c r="J102" i="67"/>
  <c r="I102" i="67"/>
  <c r="L101" i="67"/>
  <c r="K101" i="67"/>
  <c r="J101" i="67"/>
  <c r="I101" i="67"/>
  <c r="L100" i="67"/>
  <c r="K100" i="67"/>
  <c r="J100" i="67"/>
  <c r="I100" i="67"/>
  <c r="L99" i="67"/>
  <c r="K99" i="67"/>
  <c r="J99" i="67"/>
  <c r="I99" i="67"/>
  <c r="L98" i="67"/>
  <c r="K98" i="67"/>
  <c r="J98" i="67"/>
  <c r="I98" i="67"/>
  <c r="L97" i="67"/>
  <c r="K97" i="67"/>
  <c r="J97" i="67"/>
  <c r="I97" i="67"/>
  <c r="L96" i="67"/>
  <c r="K96" i="67"/>
  <c r="J96" i="67"/>
  <c r="I96" i="67"/>
  <c r="L95" i="67"/>
  <c r="K95" i="67"/>
  <c r="J95" i="67"/>
  <c r="I95" i="67"/>
  <c r="L94" i="67"/>
  <c r="K94" i="67"/>
  <c r="J94" i="67"/>
  <c r="I94" i="67"/>
  <c r="L93" i="67"/>
  <c r="K93" i="67"/>
  <c r="J93" i="67"/>
  <c r="I93" i="67"/>
  <c r="L92" i="67"/>
  <c r="K92" i="67"/>
  <c r="J92" i="67"/>
  <c r="I92" i="67"/>
  <c r="L91" i="67"/>
  <c r="K91" i="67"/>
  <c r="J91" i="67"/>
  <c r="I91" i="67"/>
  <c r="L90" i="67"/>
  <c r="K90" i="67"/>
  <c r="J90" i="67"/>
  <c r="I90" i="67"/>
  <c r="L89" i="67"/>
  <c r="K89" i="67"/>
  <c r="J89" i="67"/>
  <c r="I89" i="67"/>
  <c r="L88" i="67"/>
  <c r="K88" i="67"/>
  <c r="J88" i="67"/>
  <c r="I88" i="67"/>
  <c r="L87" i="67"/>
  <c r="K87" i="67"/>
  <c r="J87" i="67"/>
  <c r="I87" i="67"/>
  <c r="L86" i="67"/>
  <c r="K86" i="67"/>
  <c r="J86" i="67"/>
  <c r="I86" i="67"/>
  <c r="L85" i="67"/>
  <c r="K85" i="67"/>
  <c r="J85" i="67"/>
  <c r="I85" i="67"/>
  <c r="L84" i="67"/>
  <c r="K84" i="67"/>
  <c r="J84" i="67"/>
  <c r="I84" i="67"/>
  <c r="L83" i="67"/>
  <c r="K83" i="67"/>
  <c r="J83" i="67"/>
  <c r="I83" i="67"/>
  <c r="L82" i="67"/>
  <c r="K82" i="67"/>
  <c r="J82" i="67"/>
  <c r="I82" i="67"/>
  <c r="L81" i="67"/>
  <c r="K81" i="67"/>
  <c r="J81" i="67"/>
  <c r="I81" i="67"/>
  <c r="L80" i="67"/>
  <c r="K80" i="67"/>
  <c r="J80" i="67"/>
  <c r="I80" i="67"/>
  <c r="L79" i="67"/>
  <c r="K79" i="67"/>
  <c r="J79" i="67"/>
  <c r="I79" i="67"/>
  <c r="L78" i="67"/>
  <c r="K78" i="67"/>
  <c r="J78" i="67"/>
  <c r="I78" i="67"/>
  <c r="L77" i="67"/>
  <c r="K77" i="67"/>
  <c r="J77" i="67"/>
  <c r="I77" i="67"/>
  <c r="L76" i="67"/>
  <c r="K76" i="67"/>
  <c r="J76" i="67"/>
  <c r="I76" i="67"/>
  <c r="L75" i="67"/>
  <c r="K75" i="67"/>
  <c r="J75" i="67"/>
  <c r="I75" i="67"/>
  <c r="L74" i="67"/>
  <c r="K74" i="67"/>
  <c r="J74" i="67"/>
  <c r="I74" i="67"/>
  <c r="L73" i="67"/>
  <c r="K73" i="67"/>
  <c r="J73" i="67"/>
  <c r="I73" i="67"/>
  <c r="L72" i="67"/>
  <c r="K72" i="67"/>
  <c r="J72" i="67"/>
  <c r="I72" i="67"/>
  <c r="L71" i="67"/>
  <c r="K71" i="67"/>
  <c r="J71" i="67"/>
  <c r="I71" i="67"/>
  <c r="L70" i="67"/>
  <c r="K70" i="67"/>
  <c r="J70" i="67"/>
  <c r="I70" i="67"/>
  <c r="L69" i="67"/>
  <c r="K69" i="67"/>
  <c r="J69" i="67"/>
  <c r="I69" i="67"/>
  <c r="L68" i="67"/>
  <c r="K68" i="67"/>
  <c r="J68" i="67"/>
  <c r="I68" i="67"/>
  <c r="L67" i="67"/>
  <c r="K67" i="67"/>
  <c r="J67" i="67"/>
  <c r="I67" i="67"/>
  <c r="L66" i="67"/>
  <c r="K66" i="67"/>
  <c r="J66" i="67"/>
  <c r="I66" i="67"/>
  <c r="L65" i="67"/>
  <c r="K65" i="67"/>
  <c r="J65" i="67"/>
  <c r="I65" i="67"/>
  <c r="L64" i="67"/>
  <c r="K64" i="67"/>
  <c r="J64" i="67"/>
  <c r="I64" i="67"/>
  <c r="L63" i="67"/>
  <c r="K63" i="67"/>
  <c r="J63" i="67"/>
  <c r="I63" i="67"/>
  <c r="L62" i="67"/>
  <c r="K62" i="67"/>
  <c r="J62" i="67"/>
  <c r="I62" i="67"/>
  <c r="L61" i="67"/>
  <c r="K61" i="67"/>
  <c r="J61" i="67"/>
  <c r="I61" i="67"/>
  <c r="L60" i="67"/>
  <c r="K60" i="67"/>
  <c r="J60" i="67"/>
  <c r="I60" i="67"/>
  <c r="L59" i="67"/>
  <c r="K59" i="67"/>
  <c r="J59" i="67"/>
  <c r="I59" i="67"/>
  <c r="L58" i="67"/>
  <c r="K58" i="67"/>
  <c r="J58" i="67"/>
  <c r="I58" i="67"/>
  <c r="L57" i="67"/>
  <c r="K57" i="67"/>
  <c r="J57" i="67"/>
  <c r="I57" i="67"/>
  <c r="L56" i="67"/>
  <c r="K56" i="67"/>
  <c r="J56" i="67"/>
  <c r="I56" i="67"/>
  <c r="L55" i="67"/>
  <c r="K55" i="67"/>
  <c r="J55" i="67"/>
  <c r="I55" i="67"/>
  <c r="L54" i="67"/>
  <c r="K54" i="67"/>
  <c r="J54" i="67"/>
  <c r="I54" i="67"/>
  <c r="L53" i="67"/>
  <c r="K53" i="67"/>
  <c r="J53" i="67"/>
  <c r="I53" i="67"/>
  <c r="L52" i="67"/>
  <c r="K52" i="67"/>
  <c r="J52" i="67"/>
  <c r="I52" i="67"/>
  <c r="L51" i="67"/>
  <c r="K51" i="67"/>
  <c r="J51" i="67"/>
  <c r="I51" i="67"/>
  <c r="L50" i="67"/>
  <c r="K50" i="67"/>
  <c r="J50" i="67"/>
  <c r="I50" i="67"/>
  <c r="L49" i="67"/>
  <c r="K49" i="67"/>
  <c r="J49" i="67"/>
  <c r="I49" i="67"/>
  <c r="L48" i="67"/>
  <c r="K48" i="67"/>
  <c r="J48" i="67"/>
  <c r="I48" i="67"/>
  <c r="L47" i="67"/>
  <c r="K47" i="67"/>
  <c r="J47" i="67"/>
  <c r="I47" i="67"/>
  <c r="L46" i="67"/>
  <c r="K46" i="67"/>
  <c r="J46" i="67"/>
  <c r="I46" i="67"/>
  <c r="L45" i="67"/>
  <c r="K45" i="67"/>
  <c r="J45" i="67"/>
  <c r="I45" i="67"/>
  <c r="L44" i="67"/>
  <c r="K44" i="67"/>
  <c r="J44" i="67"/>
  <c r="I44" i="67"/>
  <c r="L43" i="67"/>
  <c r="K43" i="67"/>
  <c r="J43" i="67"/>
  <c r="I43" i="67"/>
  <c r="L42" i="67"/>
  <c r="K42" i="67"/>
  <c r="J42" i="67"/>
  <c r="I42" i="67"/>
  <c r="L41" i="67"/>
  <c r="K41" i="67"/>
  <c r="J41" i="67"/>
  <c r="I41" i="67"/>
  <c r="L40" i="67"/>
  <c r="K40" i="67"/>
  <c r="J40" i="67"/>
  <c r="I40" i="67"/>
  <c r="L39" i="67"/>
  <c r="K39" i="67"/>
  <c r="J39" i="67"/>
  <c r="I39" i="67"/>
  <c r="L38" i="67"/>
  <c r="K38" i="67"/>
  <c r="J38" i="67"/>
  <c r="I38" i="67"/>
  <c r="L37" i="67"/>
  <c r="K37" i="67"/>
  <c r="J37" i="67"/>
  <c r="I37" i="67"/>
  <c r="L36" i="67"/>
  <c r="K36" i="67"/>
  <c r="J36" i="67"/>
  <c r="I36" i="67"/>
  <c r="L35" i="67"/>
  <c r="K35" i="67"/>
  <c r="J35" i="67"/>
  <c r="I35" i="67"/>
  <c r="L34" i="67"/>
  <c r="K34" i="67"/>
  <c r="J34" i="67"/>
  <c r="I34" i="67"/>
  <c r="L33" i="67"/>
  <c r="K33" i="67"/>
  <c r="J33" i="67"/>
  <c r="I33" i="67"/>
  <c r="L32" i="67"/>
  <c r="K32" i="67"/>
  <c r="J32" i="67"/>
  <c r="I32" i="67"/>
  <c r="L31" i="67"/>
  <c r="K31" i="67"/>
  <c r="J31" i="67"/>
  <c r="I31" i="67"/>
  <c r="L30" i="67"/>
  <c r="K30" i="67"/>
  <c r="J30" i="67"/>
  <c r="I30" i="67"/>
  <c r="L29" i="67"/>
  <c r="K29" i="67"/>
  <c r="J29" i="67"/>
  <c r="I29" i="67"/>
  <c r="L28" i="67"/>
  <c r="K28" i="67"/>
  <c r="J28" i="67"/>
  <c r="I28" i="67"/>
  <c r="L27" i="67"/>
  <c r="K27" i="67"/>
  <c r="J27" i="67"/>
  <c r="I27" i="67"/>
  <c r="L26" i="67"/>
  <c r="K26" i="67"/>
  <c r="J26" i="67"/>
  <c r="I26" i="67"/>
  <c r="L25" i="67"/>
  <c r="K25" i="67"/>
  <c r="J25" i="67"/>
  <c r="I25" i="67"/>
  <c r="L24" i="67"/>
  <c r="K24" i="67"/>
  <c r="J24" i="67"/>
  <c r="I24" i="67"/>
  <c r="L23" i="67"/>
  <c r="K23" i="67"/>
  <c r="J23" i="67"/>
  <c r="I23" i="67"/>
  <c r="L22" i="67"/>
  <c r="K22" i="67"/>
  <c r="J22" i="67"/>
  <c r="I22" i="67"/>
  <c r="L21" i="67"/>
  <c r="K21" i="67"/>
  <c r="J21" i="67"/>
  <c r="I21" i="67"/>
  <c r="L20" i="67"/>
  <c r="K20" i="67"/>
  <c r="J20" i="67"/>
  <c r="I20" i="67"/>
  <c r="L19" i="67"/>
  <c r="K19" i="67"/>
  <c r="J19" i="67"/>
  <c r="I19" i="67"/>
  <c r="L18" i="67"/>
  <c r="K18" i="67"/>
  <c r="J18" i="67"/>
  <c r="I18" i="67"/>
  <c r="L17" i="67"/>
  <c r="K17" i="67"/>
  <c r="J17" i="67"/>
  <c r="I17" i="67"/>
  <c r="L16" i="67"/>
  <c r="K16" i="67"/>
  <c r="J16" i="67"/>
  <c r="I16" i="67"/>
  <c r="L15" i="67"/>
  <c r="K15" i="67"/>
  <c r="J15" i="67"/>
  <c r="I15" i="67"/>
  <c r="L14" i="67"/>
  <c r="K14" i="67"/>
  <c r="J14" i="67"/>
  <c r="I14" i="67"/>
  <c r="L13" i="67"/>
  <c r="K13" i="67"/>
  <c r="J13" i="67"/>
  <c r="I13" i="67"/>
  <c r="L12" i="67"/>
  <c r="K12" i="67"/>
  <c r="J12" i="67"/>
  <c r="I12" i="67"/>
  <c r="L11" i="67"/>
  <c r="K11" i="67"/>
  <c r="J11" i="67"/>
  <c r="I11" i="67"/>
  <c r="L10" i="67"/>
  <c r="K10" i="67"/>
  <c r="J10" i="67"/>
  <c r="I10" i="67"/>
  <c r="L9" i="67"/>
  <c r="K9" i="67"/>
  <c r="J9" i="67"/>
  <c r="I9" i="67"/>
  <c r="L8" i="67"/>
  <c r="K8" i="67"/>
  <c r="J8" i="67"/>
  <c r="I8" i="67"/>
  <c r="L7" i="67"/>
  <c r="K7" i="67"/>
  <c r="J7" i="67"/>
  <c r="I7" i="67"/>
  <c r="E34" i="66"/>
  <c r="F33" i="66"/>
  <c r="F32" i="66"/>
  <c r="F31" i="66"/>
  <c r="F30" i="66"/>
  <c r="E30" i="66"/>
  <c r="F29" i="66"/>
  <c r="E29" i="66"/>
  <c r="F28" i="66"/>
  <c r="E28" i="66"/>
  <c r="F27" i="66"/>
  <c r="E27" i="66"/>
  <c r="F26" i="66"/>
  <c r="E26" i="66"/>
  <c r="F25" i="66"/>
  <c r="E25" i="66"/>
  <c r="F24" i="66"/>
  <c r="E24" i="66"/>
  <c r="F23" i="66"/>
  <c r="E23" i="66"/>
  <c r="F22" i="66"/>
  <c r="E22" i="66"/>
  <c r="F21" i="66"/>
  <c r="E21" i="66"/>
  <c r="F20" i="66"/>
  <c r="E20" i="66"/>
  <c r="F19" i="66"/>
  <c r="E19" i="66"/>
  <c r="F18" i="66"/>
  <c r="E18" i="66"/>
  <c r="F17" i="66"/>
  <c r="E17" i="66"/>
  <c r="F16" i="66"/>
  <c r="E16" i="66"/>
  <c r="F15" i="66"/>
  <c r="E15" i="66"/>
  <c r="F14" i="66"/>
  <c r="E14" i="66"/>
  <c r="F13" i="66"/>
  <c r="E13" i="66"/>
  <c r="F12" i="66"/>
  <c r="E12" i="66"/>
  <c r="F11" i="66"/>
  <c r="E11" i="66"/>
  <c r="F10" i="66"/>
  <c r="E10" i="66"/>
  <c r="F9" i="66"/>
  <c r="E9" i="66"/>
  <c r="F8" i="66"/>
  <c r="E8" i="66"/>
  <c r="F7" i="66"/>
  <c r="E7" i="66"/>
  <c r="F6" i="66"/>
  <c r="E6" i="66"/>
  <c r="F5" i="66"/>
  <c r="E5" i="66"/>
  <c r="F30" i="65"/>
  <c r="E30" i="65"/>
  <c r="F29" i="65"/>
  <c r="E29" i="65"/>
  <c r="F28" i="65"/>
  <c r="E28" i="65"/>
  <c r="F27" i="65"/>
  <c r="E27" i="65"/>
  <c r="F26" i="65"/>
  <c r="E26" i="65"/>
  <c r="F25" i="65"/>
  <c r="E25" i="65"/>
  <c r="F24" i="65"/>
  <c r="E24" i="65"/>
  <c r="F23" i="65"/>
  <c r="E23" i="65"/>
  <c r="F22" i="65"/>
  <c r="E22" i="65"/>
  <c r="F21" i="65"/>
  <c r="E21" i="65"/>
  <c r="F20" i="65"/>
  <c r="E20" i="65"/>
  <c r="F19" i="65"/>
  <c r="E19" i="65"/>
  <c r="F18" i="65"/>
  <c r="E18" i="65"/>
  <c r="F17" i="65"/>
  <c r="E17" i="65"/>
  <c r="F16" i="65"/>
  <c r="E16" i="65"/>
  <c r="F15" i="65"/>
  <c r="E15" i="65"/>
  <c r="F14" i="65"/>
  <c r="E14" i="65"/>
  <c r="F13" i="65"/>
  <c r="E13" i="65"/>
  <c r="F12" i="65"/>
  <c r="E12" i="65"/>
  <c r="F11" i="65"/>
  <c r="E11" i="65"/>
  <c r="F10" i="65"/>
  <c r="E10" i="65"/>
  <c r="F9" i="65"/>
  <c r="E9" i="65"/>
  <c r="F8" i="65"/>
  <c r="E8" i="65"/>
  <c r="F7" i="65"/>
  <c r="E7" i="65"/>
  <c r="F6" i="65"/>
  <c r="E6" i="65"/>
  <c r="F5" i="65"/>
  <c r="E5" i="65"/>
  <c r="N22" i="64"/>
  <c r="M22" i="64"/>
  <c r="L22" i="64"/>
  <c r="K22" i="64"/>
  <c r="J22" i="64"/>
  <c r="I22" i="64"/>
  <c r="H22" i="64"/>
  <c r="G22" i="64"/>
  <c r="F22" i="64"/>
  <c r="E22" i="64"/>
  <c r="D22" i="64"/>
  <c r="C22" i="64"/>
  <c r="O21" i="64"/>
  <c r="O20" i="64"/>
  <c r="O19" i="64"/>
  <c r="O18" i="64"/>
  <c r="O17" i="64"/>
  <c r="O16" i="64"/>
  <c r="O15" i="64"/>
  <c r="O14" i="64"/>
  <c r="O13" i="64"/>
  <c r="O12" i="64"/>
  <c r="O11" i="64"/>
  <c r="O10" i="64"/>
  <c r="O9" i="64"/>
  <c r="O8" i="64"/>
  <c r="O7" i="64"/>
  <c r="O6" i="64"/>
  <c r="O5" i="64"/>
  <c r="O22" i="64" l="1"/>
  <c r="F34" i="66"/>
  <c r="C79" i="71"/>
</calcChain>
</file>

<file path=xl/sharedStrings.xml><?xml version="1.0" encoding="utf-8"?>
<sst xmlns="http://schemas.openxmlformats.org/spreadsheetml/2006/main" count="1912" uniqueCount="821">
  <si>
    <t>CDI</t>
  </si>
  <si>
    <t>DMHC</t>
  </si>
  <si>
    <t xml:space="preserve">Individual </t>
  </si>
  <si>
    <t>Small Group</t>
  </si>
  <si>
    <t>Large Group</t>
  </si>
  <si>
    <t>Commercial Total</t>
  </si>
  <si>
    <t>Medicare</t>
  </si>
  <si>
    <t>Other Total</t>
  </si>
  <si>
    <t>Total Insured</t>
  </si>
  <si>
    <t>Grand Total</t>
  </si>
  <si>
    <t>Kaiser</t>
  </si>
  <si>
    <t>Anthem Blue Cross</t>
  </si>
  <si>
    <t>Blue Shield</t>
  </si>
  <si>
    <t>Health Net</t>
  </si>
  <si>
    <t>UnitedHealthcare</t>
  </si>
  <si>
    <t>CalOptima</t>
  </si>
  <si>
    <t>Community Health Group</t>
  </si>
  <si>
    <t>SCAN</t>
  </si>
  <si>
    <t>California Health and Wellness Plan</t>
  </si>
  <si>
    <t>San Francisco</t>
  </si>
  <si>
    <t>Sharp</t>
  </si>
  <si>
    <t>CareMore</t>
  </si>
  <si>
    <t>Scripps</t>
  </si>
  <si>
    <t>SIMNSA</t>
  </si>
  <si>
    <t>Epic</t>
  </si>
  <si>
    <t>Arcadian</t>
  </si>
  <si>
    <t>Humana</t>
  </si>
  <si>
    <t>Inter Valley</t>
  </si>
  <si>
    <t>Chinese Community Health Plan</t>
  </si>
  <si>
    <t>Central Health Plan</t>
  </si>
  <si>
    <t>Universal Care</t>
  </si>
  <si>
    <t>Positive Healthcare</t>
  </si>
  <si>
    <t>On Lok</t>
  </si>
  <si>
    <t>Golden State</t>
  </si>
  <si>
    <t>Sutter Health Plan</t>
  </si>
  <si>
    <t>Providence Health Network</t>
  </si>
  <si>
    <t>Year</t>
  </si>
  <si>
    <t xml:space="preserve">From Other Plans (FOP) </t>
  </si>
  <si>
    <t>AmericasHealth Plan</t>
  </si>
  <si>
    <t>Community Care Health Plan</t>
  </si>
  <si>
    <t>Health Plan</t>
  </si>
  <si>
    <t>Date Licensed</t>
  </si>
  <si>
    <t>Plan Type</t>
  </si>
  <si>
    <t>Tax Status</t>
  </si>
  <si>
    <t>Roseville</t>
  </si>
  <si>
    <t>O</t>
  </si>
  <si>
    <t>B</t>
  </si>
  <si>
    <t>P</t>
  </si>
  <si>
    <t>Alameda Alliance For Health</t>
  </si>
  <si>
    <t>Alameda</t>
  </si>
  <si>
    <t>C</t>
  </si>
  <si>
    <t>NP</t>
  </si>
  <si>
    <t>Blue Cross of California</t>
  </si>
  <si>
    <t>M</t>
  </si>
  <si>
    <t>Aspire Health Plan</t>
  </si>
  <si>
    <t>Monterey</t>
  </si>
  <si>
    <t>Brown and Toland Health Services</t>
  </si>
  <si>
    <t>Sacramento</t>
  </si>
  <si>
    <t>Orange County Health Authority</t>
  </si>
  <si>
    <t>Orange</t>
  </si>
  <si>
    <t>B/C</t>
  </si>
  <si>
    <t>Fresno-Kings-Madera Regional Health Authority</t>
  </si>
  <si>
    <t>Fresno</t>
  </si>
  <si>
    <t>Monterey Park</t>
  </si>
  <si>
    <t>CareMore Health Plan</t>
  </si>
  <si>
    <t>Cerritos</t>
  </si>
  <si>
    <t>Santa Barbara San Luis Obispo Regional Health Authority</t>
  </si>
  <si>
    <t>Scotts Valley</t>
  </si>
  <si>
    <t>Cigna</t>
  </si>
  <si>
    <t>Glendale</t>
  </si>
  <si>
    <t>Chula Vista</t>
  </si>
  <si>
    <t>Contra Costa County Medical Services</t>
  </si>
  <si>
    <t>Martinez</t>
  </si>
  <si>
    <t>Torrance</t>
  </si>
  <si>
    <t>Cypress</t>
  </si>
  <si>
    <t>EPIC Health Plan</t>
  </si>
  <si>
    <t>Redlands</t>
  </si>
  <si>
    <t>Bakersfield</t>
  </si>
  <si>
    <t>Woodland Hills</t>
  </si>
  <si>
    <t>Health Net Community Solutions</t>
  </si>
  <si>
    <t>San Joaquin County Health Commission</t>
  </si>
  <si>
    <t>French Camp</t>
  </si>
  <si>
    <t>San Mateo Health Commission</t>
  </si>
  <si>
    <t>Northridge</t>
  </si>
  <si>
    <t>Irvine</t>
  </si>
  <si>
    <t>Inland Empire Health Plan</t>
  </si>
  <si>
    <t>Rancho Cucamonga</t>
  </si>
  <si>
    <t>Inter Valley Health Plan</t>
  </si>
  <si>
    <t>Pomona</t>
  </si>
  <si>
    <t>Oakland</t>
  </si>
  <si>
    <t>Kern Health Systems</t>
  </si>
  <si>
    <t>Los Angeles</t>
  </si>
  <si>
    <t>Medi-Excel, SA de CV</t>
  </si>
  <si>
    <t>Molina Healthcare of California</t>
  </si>
  <si>
    <t>Long Beach</t>
  </si>
  <si>
    <t>Monarch Health Plan</t>
  </si>
  <si>
    <t>On Lok Senior Health Services</t>
  </si>
  <si>
    <t>Fairfield</t>
  </si>
  <si>
    <t>AIDS Healthcare Foundation</t>
  </si>
  <si>
    <t>Ontario</t>
  </si>
  <si>
    <t>Santa Clara County Health Authority</t>
  </si>
  <si>
    <t>San Jose</t>
  </si>
  <si>
    <t>Scan Health Plan</t>
  </si>
  <si>
    <t>San Diego</t>
  </si>
  <si>
    <t>Sharp Health Plan</t>
  </si>
  <si>
    <t>Sutter</t>
  </si>
  <si>
    <t>Westminster</t>
  </si>
  <si>
    <t>Santa Clara County</t>
  </si>
  <si>
    <t>Western Health Advantage</t>
  </si>
  <si>
    <t>Partnership HealthPlan of California</t>
  </si>
  <si>
    <t>Aetna Life Insurance Company</t>
  </si>
  <si>
    <t>Molina</t>
  </si>
  <si>
    <t>Net Income</t>
  </si>
  <si>
    <t>California Premium Revenue (A&amp;H)</t>
  </si>
  <si>
    <t>Business and Spending Metrics</t>
  </si>
  <si>
    <t>Loss Ratio (A&amp;H)</t>
  </si>
  <si>
    <t>Commissions as % of Premium (A&amp;H)</t>
  </si>
  <si>
    <t>Dividends to Stockholders as % of Revenue</t>
  </si>
  <si>
    <t>Federal Tax as % of Revenue</t>
  </si>
  <si>
    <t>California's Share of Company Business (A&amp;H)</t>
  </si>
  <si>
    <t>California Premiums (A&amp;H)</t>
  </si>
  <si>
    <t>Enrollment</t>
  </si>
  <si>
    <t>Fresno, Kings, Madera</t>
  </si>
  <si>
    <t>San Luis Obispo, Santa Barbara</t>
  </si>
  <si>
    <t>Merced, Monterey, Santa Cruz</t>
  </si>
  <si>
    <t>Contra Costa</t>
  </si>
  <si>
    <t>San Joaquin, Stanislaus</t>
  </si>
  <si>
    <t>San Mateo</t>
  </si>
  <si>
    <t>Riverside, San Bernardino</t>
  </si>
  <si>
    <t>Kern</t>
  </si>
  <si>
    <t>Santa Clara</t>
  </si>
  <si>
    <t xml:space="preserve">Other DMHC </t>
  </si>
  <si>
    <t>Insured Total</t>
  </si>
  <si>
    <t>Administrative Services Only (ASO)</t>
  </si>
  <si>
    <t>Distribution Between Regulators</t>
  </si>
  <si>
    <t>Notes</t>
  </si>
  <si>
    <t>Access Senior HealthCare</t>
  </si>
  <si>
    <t>Prospect</t>
  </si>
  <si>
    <t>UnitedHealth</t>
  </si>
  <si>
    <t>UHC of California</t>
  </si>
  <si>
    <t>Alignment Health Plan</t>
  </si>
  <si>
    <t>Location Admin Offices</t>
  </si>
  <si>
    <t>Rank</t>
  </si>
  <si>
    <t>Alignment</t>
  </si>
  <si>
    <t>Apple Valley</t>
  </si>
  <si>
    <t>Oxnard</t>
  </si>
  <si>
    <t>El Segundo</t>
  </si>
  <si>
    <t>Oscar</t>
  </si>
  <si>
    <t>Oscar Health Plan of California</t>
  </si>
  <si>
    <t>S. San Francisco</t>
  </si>
  <si>
    <t>Santa Barbara</t>
  </si>
  <si>
    <t>UnitedHealthcare Benefits Plan</t>
  </si>
  <si>
    <t>UnitedHealthcare Benefits Plan of California</t>
  </si>
  <si>
    <t>UnitedHealthcare Community Plan</t>
  </si>
  <si>
    <t>Health Expense Ratio</t>
  </si>
  <si>
    <t>Monarch</t>
  </si>
  <si>
    <t>Commercial and Public + ASO</t>
  </si>
  <si>
    <t>New Plans</t>
  </si>
  <si>
    <t>License Date</t>
  </si>
  <si>
    <t>Location</t>
  </si>
  <si>
    <t>Emeryville</t>
  </si>
  <si>
    <t>Pasadena</t>
  </si>
  <si>
    <t>Medicare Advantage</t>
  </si>
  <si>
    <t>Medi-Cal</t>
  </si>
  <si>
    <t xml:space="preserve">http://wpso.dmhc.ca.gov/hpsearch/viewLicensedHealthPlan.aspx </t>
  </si>
  <si>
    <t xml:space="preserve">http://wpso.dmhc.ca.gov/fe/search/#top </t>
  </si>
  <si>
    <t>Company Revenue</t>
  </si>
  <si>
    <t>https://www.insurance.ca.gov/01-consumers/120-company/04-mrktshare/index.cfm</t>
  </si>
  <si>
    <t>Commercial</t>
  </si>
  <si>
    <t>Total</t>
  </si>
  <si>
    <t>Medicare Managed Care</t>
  </si>
  <si>
    <t>Public Managed Care Total</t>
  </si>
  <si>
    <t>Aetna Better Health</t>
  </si>
  <si>
    <t>Stockton</t>
  </si>
  <si>
    <t>Sequoia Health Plan</t>
  </si>
  <si>
    <t>Visalia</t>
  </si>
  <si>
    <t>Blue Shield of California</t>
  </si>
  <si>
    <t xml:space="preserve"> NAIC CODE </t>
  </si>
  <si>
    <t>Total Insured + ASO</t>
  </si>
  <si>
    <t>Anthem Blue Cross Life and Health Insurance Company</t>
  </si>
  <si>
    <t>Cigna Health and Life Insurance Company</t>
  </si>
  <si>
    <t>Centene (Health Net)</t>
  </si>
  <si>
    <t>https://interactive.web.insurance.ca.gov/companyprofile/companyprofile?event=companyProfile</t>
  </si>
  <si>
    <t>http://www.insurance.ca.gov/01-consumers/120-company/04-mrktshare/</t>
  </si>
  <si>
    <t>http://www.insurance.ca.gov/01-consumers/110-health/coveredlivesrpt.cfm</t>
  </si>
  <si>
    <t>Providence Health Assurance</t>
  </si>
  <si>
    <t>Beaverton, OR</t>
  </si>
  <si>
    <t>Medcore Health Plan</t>
  </si>
  <si>
    <t>Tampa, FL</t>
  </si>
  <si>
    <t>Fountain Valley</t>
  </si>
  <si>
    <t>Total Enrollees</t>
  </si>
  <si>
    <t>Administrative Cost Ratio</t>
  </si>
  <si>
    <t>Tangible Net Equity to Required</t>
  </si>
  <si>
    <t>Imperial</t>
  </si>
  <si>
    <t xml:space="preserve">As Share of Revenue </t>
  </si>
  <si>
    <t>$ in Millions</t>
  </si>
  <si>
    <t>Total Revenues</t>
  </si>
  <si>
    <t>Performance Ratios</t>
  </si>
  <si>
    <t>Tangible Net Equity</t>
  </si>
  <si>
    <t>Growth</t>
  </si>
  <si>
    <t>http://www.dmhc.ca.gov/DataResearch/FinancialSummaryData.aspx</t>
  </si>
  <si>
    <t>Amador, El Dorado, Placer, Sacramento, San Diego</t>
  </si>
  <si>
    <t>Sacramento, San Diego</t>
  </si>
  <si>
    <t xml:space="preserve">Plans Contracting Out </t>
  </si>
  <si>
    <t>Plan Contracting for Enrollment From Other Plans (FOP)</t>
  </si>
  <si>
    <t>Rate Health Care</t>
  </si>
  <si>
    <t>Rate Personal Doctor</t>
  </si>
  <si>
    <t>Coordinated Care</t>
  </si>
  <si>
    <t>Doctor Communication</t>
  </si>
  <si>
    <t>Getting Appointments and Care Quickly</t>
  </si>
  <si>
    <t>Getting Doctors and Care Easily</t>
  </si>
  <si>
    <t>Rate Their Plan</t>
  </si>
  <si>
    <t>Paying Claims</t>
  </si>
  <si>
    <t xml:space="preserve">Student </t>
  </si>
  <si>
    <t>Alameda, San Francisco, Santa Clara</t>
  </si>
  <si>
    <t xml:space="preserve">Mini-Med </t>
  </si>
  <si>
    <t>Commercial and Public</t>
  </si>
  <si>
    <t xml:space="preserve">Commercial and Public + ASO </t>
  </si>
  <si>
    <t>Change in Enrollment (%)</t>
  </si>
  <si>
    <t>Percentage Change 2020</t>
  </si>
  <si>
    <t>Change in Enrollment</t>
  </si>
  <si>
    <t>Change 2020</t>
  </si>
  <si>
    <t>Percentage Enrollment Under CDI</t>
  </si>
  <si>
    <t>Percentage Enrollment Under DMHC</t>
  </si>
  <si>
    <t>Astiva</t>
  </si>
  <si>
    <t>Brandman</t>
  </si>
  <si>
    <t>Children's Health Plan of California</t>
  </si>
  <si>
    <t>Clever Care</t>
  </si>
  <si>
    <t>CVS (Aetna)</t>
  </si>
  <si>
    <t>MemorialCare Select Health Plan</t>
  </si>
  <si>
    <t>Vitality Health Plan</t>
  </si>
  <si>
    <t>WellCare</t>
  </si>
  <si>
    <t>Blue Shield of California Promise Health Plan</t>
  </si>
  <si>
    <t>Brandman Health Plan</t>
  </si>
  <si>
    <t>CHG Foundation</t>
  </si>
  <si>
    <t>Meritage Health Plan</t>
  </si>
  <si>
    <t>Optum Health Plan of California</t>
  </si>
  <si>
    <t>Enrollment Detail</t>
  </si>
  <si>
    <t>Concord</t>
  </si>
  <si>
    <t>AltaMed</t>
  </si>
  <si>
    <t>Montebello</t>
  </si>
  <si>
    <t>B/M</t>
  </si>
  <si>
    <t>Astiva Health</t>
  </si>
  <si>
    <t>Costa Mesa</t>
  </si>
  <si>
    <t>Blue Cross Partnership</t>
  </si>
  <si>
    <t>Blue Shield Promise</t>
  </si>
  <si>
    <t>Reseda</t>
  </si>
  <si>
    <t>Community Health Group Partnership Plan</t>
  </si>
  <si>
    <t>Arcadia</t>
  </si>
  <si>
    <t>C/M</t>
  </si>
  <si>
    <t>Corona</t>
  </si>
  <si>
    <t>San Ramon</t>
  </si>
  <si>
    <t>MemorialCare Select</t>
  </si>
  <si>
    <t>Novato</t>
  </si>
  <si>
    <t>Marina Del Rey</t>
  </si>
  <si>
    <t>Rancho Cordova</t>
  </si>
  <si>
    <t>https://www.cms.gov/cciio/resources/data-resources/mlr.html</t>
  </si>
  <si>
    <t>* Part of UnitedHealth Group</t>
  </si>
  <si>
    <t>First enrollment in 2021.</t>
  </si>
  <si>
    <t>Medi-Cal (directly enrolled)</t>
  </si>
  <si>
    <t>California Health and Wellness</t>
  </si>
  <si>
    <t>Customer Service</t>
  </si>
  <si>
    <t>For Your Benefit</t>
  </si>
  <si>
    <t>Company Grouping</t>
  </si>
  <si>
    <t>Under DMHC</t>
  </si>
  <si>
    <t>Under CDI</t>
  </si>
  <si>
    <t>Blue Cross of California, dba Anthem Blue Cross</t>
  </si>
  <si>
    <t>California Physicians' Service, dba Blue Shield of California</t>
  </si>
  <si>
    <t>Blue Shield of California Life and Health Insurance Company</t>
  </si>
  <si>
    <t>Cigna HealthCare of California</t>
  </si>
  <si>
    <t>https://www.dmhc.ca.gov/DataResearch/FinancialSummaryData.aspx</t>
  </si>
  <si>
    <t>Cigna Health and Life</t>
  </si>
  <si>
    <t>Sierra Health &amp; Life</t>
  </si>
  <si>
    <t>Medi-Cal Managed Care</t>
  </si>
  <si>
    <t>—</t>
  </si>
  <si>
    <t>Topic</t>
  </si>
  <si>
    <t>Definition</t>
  </si>
  <si>
    <t>Rate Specialist</t>
  </si>
  <si>
    <t>https://reportcard.opa.ca.gov/rc/HMO_PPOCombined.aspx</t>
  </si>
  <si>
    <t>Blue Cross of California Partnership Plan</t>
  </si>
  <si>
    <t>Health Net of California</t>
  </si>
  <si>
    <t>Appendices</t>
  </si>
  <si>
    <t>Financial Summary, Selected CDI-Regulated Insurers</t>
  </si>
  <si>
    <t>Patient Experience Ratings</t>
  </si>
  <si>
    <t>Del Norte, Humboldt, Lake, Lassen, Marin, Mendocino, Modoc, Napa, Shasta, Siskiyou, Solano, Sonoma, Trinity, Yolo</t>
  </si>
  <si>
    <t>https://data.chhs.ca.gov/dataset/medi-cal-managed-care-enrollment-report</t>
  </si>
  <si>
    <t>* Limited or restricted license; assumes risk for medical care, but subcontracts enrollment from other plans.</t>
  </si>
  <si>
    <t>† County-based health plans.</t>
  </si>
  <si>
    <t>CHG Foundation, dba Community Health Group Partnership Plan</t>
  </si>
  <si>
    <t>Medicare Advantage (Orange and San Diego Counties)</t>
  </si>
  <si>
    <t>Alameda, Alpine, Amador, Butte, Calaveras, Colusa, Contra Costa, El Dorado, Fresno, Glenn, Inyo, Kings, Los Angeles, Madera, Mariposa, Mono, Nevada, Placer, Plumas, Sacramento, San Benito, San Francisco, Santa Clara, Sierra, Sutter, Tehama, Tulare, Tuolumne, Yuba</t>
  </si>
  <si>
    <t>Enrollment 2022</t>
  </si>
  <si>
    <t>Row Labels</t>
  </si>
  <si>
    <t>Sum of Insured Total</t>
  </si>
  <si>
    <t>Sum of ASO Total</t>
  </si>
  <si>
    <t>Sum of Insured Total + ASO</t>
  </si>
  <si>
    <t>Aetna Life</t>
  </si>
  <si>
    <t>Anthem Blue Cross Life and Health</t>
  </si>
  <si>
    <t>Aetna Life Ins. Co.</t>
  </si>
  <si>
    <t>Anthem Blue Cross Life and Health Ins. Co.</t>
  </si>
  <si>
    <t>Blue Shield Of California Life &amp; Health Ins. Co.</t>
  </si>
  <si>
    <t>UnitedHealthcare Insurance</t>
  </si>
  <si>
    <t>Cigna Health And Life Ins. Co.</t>
  </si>
  <si>
    <t>Health Net Life Ins. Co.</t>
  </si>
  <si>
    <t>Kaiser Permanente Ins. Co.</t>
  </si>
  <si>
    <t>Sierra Health And Life Ins. Co., Inc.</t>
  </si>
  <si>
    <t>UnitedHealthcare Ins. Co.</t>
  </si>
  <si>
    <t>Initial Population/Target</t>
  </si>
  <si>
    <t>Align Senior Care California, Inc.</t>
  </si>
  <si>
    <t>Glen Allen, VA</t>
  </si>
  <si>
    <t>First enrollment in 2022.</t>
  </si>
  <si>
    <t>Full-service license as of 2020</t>
  </si>
  <si>
    <t>Full-service license, converted from Blue Cross of CA's QIF license. BC of CA Partnership Plan serves the Medi-Cal line of business previously reported under Blue Cross of California. In 2020, BC Partnership Plan was not reporting enrollment from other plans (FOP).</t>
  </si>
  <si>
    <t>Medicare Advantage (focus on seniors with chronic conditions)</t>
  </si>
  <si>
    <t>Contracted to Humana for enrollment (2022). Saint Agnes Medical Center is sole shareholder.</t>
  </si>
  <si>
    <t>Full-service license, converted in 2020 from Community Health Group's QIF license.</t>
  </si>
  <si>
    <t>Clever Care of Golden State</t>
  </si>
  <si>
    <t>Medicare Advantage (integrates supplemental Eastern medicine benefits)</t>
  </si>
  <si>
    <t xml:space="preserve">Family Choice Health Services, Inc. </t>
  </si>
  <si>
    <t>Subcontracted enrollment from CalOptima.</t>
  </si>
  <si>
    <t>Daly City</t>
  </si>
  <si>
    <t>First enrollment in 2020, subcontracted from Health Net. Subsidiary of Hill Physicians Medical Group.</t>
  </si>
  <si>
    <t>Humana Health Plan of Texas, Inc.</t>
  </si>
  <si>
    <t>Louisville, KY</t>
  </si>
  <si>
    <t>As of December 2022, all enrollment was out of state.</t>
  </si>
  <si>
    <t>Tustin</t>
  </si>
  <si>
    <t>City of Industry</t>
  </si>
  <si>
    <t>* Limited or restricted license; plan contracts enrollees from other health plans.</t>
  </si>
  <si>
    <t>http://wpso.dmhc.ca.gov/fe/search/</t>
  </si>
  <si>
    <t>* Multistate activities are included in California regulatory filings.</t>
  </si>
  <si>
    <t>UnitedHealthcare Community Plan of California</t>
  </si>
  <si>
    <t>UHC of California, dba UnitedHealthcare of California</t>
  </si>
  <si>
    <t>Wellcare</t>
  </si>
  <si>
    <t>Blue Shield of California Promise Health Plan (formerly Care 1st)</t>
  </si>
  <si>
    <t>Elevance (Anthem)</t>
  </si>
  <si>
    <t>Aetna Better Health of California</t>
  </si>
  <si>
    <t>Aetna Health of California</t>
  </si>
  <si>
    <r>
      <t xml:space="preserve">NAIC Code 
</t>
    </r>
    <r>
      <rPr>
        <b/>
        <sz val="8"/>
        <color theme="1"/>
        <rFont val="Calibri"/>
        <family val="2"/>
        <scheme val="minor"/>
      </rPr>
      <t>(CDI Companies)</t>
    </r>
  </si>
  <si>
    <t>Medi-Cal and Other Public Managed Care</t>
  </si>
  <si>
    <t>Percentage Change 2021</t>
  </si>
  <si>
    <t>Percentage Change 2022</t>
  </si>
  <si>
    <t>California Health Insurance Enrollment, by Market and Regulator, 2020 to 2022</t>
  </si>
  <si>
    <t>Change 2021</t>
  </si>
  <si>
    <t>Change 2022</t>
  </si>
  <si>
    <t>Administrative Percentage (A&amp;H)</t>
  </si>
  <si>
    <t>Growth (Annual)</t>
  </si>
  <si>
    <t>* Figures reflect multistate activity.</t>
  </si>
  <si>
    <t>https://interactive.web.insurance.ca.gov/companyprofile/companyprofile</t>
  </si>
  <si>
    <t>Family Choice Health Services</t>
  </si>
  <si>
    <t>Heritage Provider Network</t>
  </si>
  <si>
    <t>Totals</t>
  </si>
  <si>
    <t>Market Share 2022</t>
  </si>
  <si>
    <t>Counties of Operation, 2022</t>
  </si>
  <si>
    <t>Imperial, Los Angeles, Riverside, Sacramento, San Bernardino, San Diego</t>
  </si>
  <si>
    <t>https://www.chcf.org/publication/ca-health-insurers-enrollment-2023-edition/</t>
  </si>
  <si>
    <t>From CA Health Ins Database, by Parent Name Pivot-3A-App H-I-Work.</t>
  </si>
  <si>
    <t>Bright Health</t>
  </si>
  <si>
    <t>Essence</t>
  </si>
  <si>
    <t>CCA</t>
  </si>
  <si>
    <t>Align Senior Care</t>
  </si>
  <si>
    <t>Innovative Integrated Health</t>
  </si>
  <si>
    <t>Name Used in Publication</t>
  </si>
  <si>
    <t>Adventist Health Plan</t>
  </si>
  <si>
    <t>Aetna Health</t>
  </si>
  <si>
    <t>Align Senior Care California</t>
  </si>
  <si>
    <t>AltaMed Health Network</t>
  </si>
  <si>
    <t>Bay Area Accountable Care Network</t>
  </si>
  <si>
    <t>Full service as of 2020</t>
  </si>
  <si>
    <t>CCA Health Plans of California</t>
  </si>
  <si>
    <t>CCA Health Plans</t>
  </si>
  <si>
    <t>Central Health Plan of California</t>
  </si>
  <si>
    <t>Anaheim</t>
  </si>
  <si>
    <t>Central Valley Health Plan</t>
  </si>
  <si>
    <t>Choice Physicians Network</t>
  </si>
  <si>
    <t>County of Ventura</t>
  </si>
  <si>
    <t>Dignity Health Provider Resources</t>
  </si>
  <si>
    <t>Essence Healthcare of California</t>
  </si>
  <si>
    <t>Essence Healthcare</t>
  </si>
  <si>
    <t>Pleasanton</t>
  </si>
  <si>
    <t>Evergreen HMO of California</t>
  </si>
  <si>
    <t>Golden Bay Health</t>
  </si>
  <si>
    <t>Healthy Valley Provider Network</t>
  </si>
  <si>
    <t>Hill Physicians Care Solutions</t>
  </si>
  <si>
    <t>Humana Health Plan of California</t>
  </si>
  <si>
    <t>Humana Health Plan of CA</t>
  </si>
  <si>
    <t>Humana Health Plan of Texas</t>
  </si>
  <si>
    <t>Humana Health Plan of TX</t>
  </si>
  <si>
    <t>Imperial Health Plan of California</t>
  </si>
  <si>
    <t>Innovative Integrated Health Community Plans</t>
  </si>
  <si>
    <t>Newport Beach</t>
  </si>
  <si>
    <t xml:space="preserve">M </t>
  </si>
  <si>
    <t>Kaiser Foundation Health Plan</t>
  </si>
  <si>
    <t>L.A. Care Health Plan Joint Powers Authority</t>
  </si>
  <si>
    <t>Local Initiative Health Authority for L.A. County</t>
  </si>
  <si>
    <t>MedCare Partners</t>
  </si>
  <si>
    <t>Petaluma</t>
  </si>
  <si>
    <t>PIH Health Care Solutions</t>
  </si>
  <si>
    <t>Whittier</t>
  </si>
  <si>
    <t>PRIMECARE Medical Network</t>
  </si>
  <si>
    <t>PromiseCare Health Plan</t>
  </si>
  <si>
    <t>Prospect Health Plan</t>
  </si>
  <si>
    <t>San Francisco Health Authority</t>
  </si>
  <si>
    <t>Santa Cruz-Monterey-Merced Managed Medical Care Commission</t>
  </si>
  <si>
    <t>Scripps Health Plan Services</t>
  </si>
  <si>
    <t>Sistemas Medicos Nacionales, SA de CV</t>
  </si>
  <si>
    <t>WellCare of California</t>
  </si>
  <si>
    <t>https://wpso.dmhc.ca.gov/hpsearch/viewLicensedHealthPlan.aspx</t>
  </si>
  <si>
    <t>https://wpso.dmhc.ca.gov/flash/</t>
  </si>
  <si>
    <t>CAHP Membership Directory (2022)</t>
  </si>
  <si>
    <t>Premier Health Plan Services</t>
  </si>
  <si>
    <t>Starlife Holdings</t>
  </si>
  <si>
    <t>Net Income/Loss</t>
  </si>
  <si>
    <t xml:space="preserve">Medical Expense </t>
  </si>
  <si>
    <t>Statement Date FYE</t>
  </si>
  <si>
    <t>Growth in Medical Expense</t>
  </si>
  <si>
    <t>PLAN TYPES: B (Big): 400,000+ enrollees; C (Medi-Cal): 70%+ enrollees in Medi-Cal and other public; M (Medicare): 70%+ enrollees in Medicare; O (Other). Plan type determination based on enrollment reports, disclosures, and footnotes in plan financial filings with DMHC.</t>
  </si>
  <si>
    <t>NO DATA AVAILABLE shown as “—”.</t>
  </si>
  <si>
    <t>Source: “Health Plan Financial Summary Report” (2021 and 2022), DMHC.</t>
  </si>
  <si>
    <t>DMHC-Regulated Health Plans, December 31, 2022</t>
  </si>
  <si>
    <t>Selected CDI-Regulated Health Insurers, December 2022</t>
  </si>
  <si>
    <t>New Full Service Health Plan Licenses, DMHC, 2020 to 2022</t>
  </si>
  <si>
    <t>Financial Summary, DMHC-Regulated Health Plans, 2022</t>
  </si>
  <si>
    <t>Medicare Advantage Enrollment and Market Share, December 2021 and 2022</t>
  </si>
  <si>
    <t>Medi-Cal Managed Care Enrollment, by Insurer, December 2021 and 2020</t>
  </si>
  <si>
    <t>Medi-Cal Contracting Between Plans, 2022</t>
  </si>
  <si>
    <t>https://www.cdii.ca.gov/wp-content/uploads/2023/09/2023-24_Edition_CAHPS.pdf</t>
  </si>
  <si>
    <t>–</t>
  </si>
  <si>
    <t>Affiliated Entities, California’s Largest Health Insurers</t>
  </si>
  <si>
    <t>Official Plan Name</t>
  </si>
  <si>
    <t>Health Net: Kern, Los Angeles, Sacramento, San Diego, San Joaquin, Stanislaus, Tulare, San Diego as Health Net. California Health &amp; Wellness: Alpine, Amador, Butte, Calaveras, Colusa, El Dorado, Glenn, Imperial, Inyo, Mariposa, Mono, Nevada, Placer, Plumas, Sierra, Sutter, Tehama, Tuolumne, Yuba.</t>
  </si>
  <si>
    <t>Public Managed Care</t>
  </si>
  <si>
    <t>Other</t>
  </si>
  <si>
    <t>Original Company Name</t>
  </si>
  <si>
    <t>Parent Name (Grouping)</t>
  </si>
  <si>
    <t>Regulator</t>
  </si>
  <si>
    <t xml:space="preserve">Small Group </t>
  </si>
  <si>
    <t xml:space="preserve">Large Group </t>
  </si>
  <si>
    <t>Medicare Total</t>
  </si>
  <si>
    <t>Public Total</t>
  </si>
  <si>
    <t>Commercial and Public Managed Care</t>
  </si>
  <si>
    <t xml:space="preserve"> Mini-Med </t>
  </si>
  <si>
    <t>From Other Plans (FOP)</t>
  </si>
  <si>
    <t>ASO</t>
  </si>
  <si>
    <t>Kaiser Foundation Health Plan, Inc.</t>
  </si>
  <si>
    <t xml:space="preserve">Local Initiative Health Authority for L.A. County </t>
  </si>
  <si>
    <t>L.A. Care</t>
  </si>
  <si>
    <t>Health Net Community Solutions, Inc.</t>
  </si>
  <si>
    <t>Inland Empire</t>
  </si>
  <si>
    <t>Blue Cross of California Partnership Plan, Inc.</t>
  </si>
  <si>
    <t>Health Net of California, Inc.</t>
  </si>
  <si>
    <t>Heritage Provider Network, Inc.</t>
  </si>
  <si>
    <t>Heritage</t>
  </si>
  <si>
    <t xml:space="preserve">Molina Healthcare of California </t>
  </si>
  <si>
    <t xml:space="preserve">Partnership HealthPlan of California </t>
  </si>
  <si>
    <t>Partnership</t>
  </si>
  <si>
    <t xml:space="preserve">Arcadian Health Plan, Inc. </t>
  </si>
  <si>
    <t>Health Plan of San Joaquin</t>
  </si>
  <si>
    <t>CalViva Health</t>
  </si>
  <si>
    <t>Central California Alliance for Health</t>
  </si>
  <si>
    <t>Kern Family Health Care</t>
  </si>
  <si>
    <t>Alameda Alliance</t>
  </si>
  <si>
    <t xml:space="preserve">Santa Clara County Health Authority </t>
  </si>
  <si>
    <t>Santa Clara Family Health Plan</t>
  </si>
  <si>
    <t xml:space="preserve">Contra Costa County Medical Services </t>
  </si>
  <si>
    <t>Contra Costa Health Plan</t>
  </si>
  <si>
    <t>CenCal</t>
  </si>
  <si>
    <t>PRIMECARE Medical Network, Inc.</t>
  </si>
  <si>
    <t>Aetna Health of California Inc.</t>
  </si>
  <si>
    <t xml:space="preserve">Santa Clara County </t>
  </si>
  <si>
    <t>Valley Health Plan</t>
  </si>
  <si>
    <t>Monarch Health Plan, Inc.</t>
  </si>
  <si>
    <t>San Francisco Health Plan</t>
  </si>
  <si>
    <t>CIGNA</t>
  </si>
  <si>
    <t>AltaMed Health Network, Inc.</t>
  </si>
  <si>
    <t xml:space="preserve">AltaMed </t>
  </si>
  <si>
    <t>Scripps Health Plan Services, Inc.</t>
  </si>
  <si>
    <t>Health Plan of San Mateo</t>
  </si>
  <si>
    <t>Cigna HealthCare of California, Inc.</t>
  </si>
  <si>
    <t>WellCare of California, Inc.</t>
  </si>
  <si>
    <t>Universal Care, Inc.</t>
  </si>
  <si>
    <t>Aetna Better Health of California Inc.</t>
  </si>
  <si>
    <t>Prospect Health Plan, Inc.</t>
  </si>
  <si>
    <t>Anthem Insurance Companies, Inc.</t>
  </si>
  <si>
    <t>Sistemas Medicos Nacionales, S.A. de C.V.</t>
  </si>
  <si>
    <t>Family Choice Health Services, Inc.</t>
  </si>
  <si>
    <t>Bay Area Accountable Care Network, Inc.</t>
  </si>
  <si>
    <t>Canopy Health</t>
  </si>
  <si>
    <t>Connecticut General Life Ins. Co.</t>
  </si>
  <si>
    <t>Central Health Plan of California, Inc.</t>
  </si>
  <si>
    <t>United Agricultural Employee Welfare Benefit Plan And Trust</t>
  </si>
  <si>
    <t>United Agricultural Employees</t>
  </si>
  <si>
    <t>UnitedHealthcare Community Plan of California, Inc.</t>
  </si>
  <si>
    <t>Dignity Health Provider Resources, Inc.</t>
  </si>
  <si>
    <t>Dignity</t>
  </si>
  <si>
    <t>Western Growers Assurance Trust</t>
  </si>
  <si>
    <t>Western Growers</t>
  </si>
  <si>
    <t>Brown &amp; Toland Health Services, Inc.</t>
  </si>
  <si>
    <t>Altais</t>
  </si>
  <si>
    <t>Adventist Health Plan, Inc.</t>
  </si>
  <si>
    <t>Adventist</t>
  </si>
  <si>
    <t xml:space="preserve">Premier Health Plan Services, Inc. </t>
  </si>
  <si>
    <t>Premier</t>
  </si>
  <si>
    <t>Imperial Health Plan of California, Inc.</t>
  </si>
  <si>
    <t>Medi-Excel, S.A. de C.V.</t>
  </si>
  <si>
    <t>Inter Valley Health Plan, Inc.</t>
  </si>
  <si>
    <t>HumanaDental Insurance Company</t>
  </si>
  <si>
    <t>Choice Physicians Network, Inc.</t>
  </si>
  <si>
    <t>Choice Physicians</t>
  </si>
  <si>
    <t>Arch Ins. Co.</t>
  </si>
  <si>
    <t>Arch</t>
  </si>
  <si>
    <t>Meritage</t>
  </si>
  <si>
    <t>Sequoia Health Plan, Inc.</t>
  </si>
  <si>
    <t>Sequoia</t>
  </si>
  <si>
    <t>Medcore HP</t>
  </si>
  <si>
    <t>Medcore</t>
  </si>
  <si>
    <t>AmericasHealth Plan, Inc.</t>
  </si>
  <si>
    <t>Nippon Life Ins. Co. Of America</t>
  </si>
  <si>
    <t>Nippon</t>
  </si>
  <si>
    <t>Community Care Health Plan, Inc.</t>
  </si>
  <si>
    <t>Ventura County Health Care Plan</t>
  </si>
  <si>
    <t>Humana Health Plan of California, Inc.</t>
  </si>
  <si>
    <t>Hill Physicians Care Solutions, Inc.</t>
  </si>
  <si>
    <t>Hill Physicians</t>
  </si>
  <si>
    <t>Clever Care of Golden State Inc.</t>
  </si>
  <si>
    <t>PIH</t>
  </si>
  <si>
    <t>4 Ever Life Ins. Co.</t>
  </si>
  <si>
    <t>BCS</t>
  </si>
  <si>
    <t>Essence Healthcare of California, Inc.</t>
  </si>
  <si>
    <t>Group Ins. Trust Of The California Society Of CPAs (The)</t>
  </si>
  <si>
    <t>CA Society of CPAS</t>
  </si>
  <si>
    <t>For Your Benefit, Inc.</t>
  </si>
  <si>
    <t>State Farm Mutual Automobile Ins. Co.</t>
  </si>
  <si>
    <t>State Farm</t>
  </si>
  <si>
    <t>Healthy Valley Provider Network, Inc.</t>
  </si>
  <si>
    <t>Healthy Valley</t>
  </si>
  <si>
    <t>United States Life Ins. Co. In The City Of New York (The)</t>
  </si>
  <si>
    <t>American International</t>
  </si>
  <si>
    <t>Access Senior HealthCare, Inc.</t>
  </si>
  <si>
    <t>Hartford Life And Accident Ins. Co.</t>
  </si>
  <si>
    <t>Hartford</t>
  </si>
  <si>
    <t>Central Valley Health Plan, Inc.</t>
  </si>
  <si>
    <t xml:space="preserve">On Lok Senior Health Services </t>
  </si>
  <si>
    <t>Astiva Health, Inc.</t>
  </si>
  <si>
    <t>Humana Ins. Co.</t>
  </si>
  <si>
    <t>Golden Bay Health, Inc.</t>
  </si>
  <si>
    <t>Talcott Resolution Life Ins. Co.</t>
  </si>
  <si>
    <t>Talcott</t>
  </si>
  <si>
    <t>Philadelphia American Life Ins. Co.</t>
  </si>
  <si>
    <t>New Era Life Group</t>
  </si>
  <si>
    <t>Printing Industries Benefit Trust</t>
  </si>
  <si>
    <t>MedCare Partners, Inc.</t>
  </si>
  <si>
    <t>CCA Health Plans of California, Inc.</t>
  </si>
  <si>
    <t>Equitable Financial Life Insurance Company</t>
  </si>
  <si>
    <t>Equitable Holdings</t>
  </si>
  <si>
    <t>Prudential Ins. Co. Of America (The)</t>
  </si>
  <si>
    <t>Prudential</t>
  </si>
  <si>
    <t>United American Ins. Co.</t>
  </si>
  <si>
    <t>Globe Life</t>
  </si>
  <si>
    <t>Delaware American Life Ins. Co.</t>
  </si>
  <si>
    <t>Metropolitan</t>
  </si>
  <si>
    <t>Transamerica Life Ins. Co.</t>
  </si>
  <si>
    <t>Aegon US Holding</t>
  </si>
  <si>
    <t>American Income Life Ins. Co.</t>
  </si>
  <si>
    <t>First Health Life &amp; Health Ins. Co.</t>
  </si>
  <si>
    <t>Guardian Life Ins. Co. Of America (The)</t>
  </si>
  <si>
    <t>Guardian</t>
  </si>
  <si>
    <t>Metropolitan Life Ins. Co.</t>
  </si>
  <si>
    <t>Mony Life Ins. Co.</t>
  </si>
  <si>
    <t>Dai-Ichi Life</t>
  </si>
  <si>
    <t>Innovative Integrated Health Community Plans, Inc.</t>
  </si>
  <si>
    <t>Massachusetts Casualty Ins. Co.</t>
  </si>
  <si>
    <t>Massachusetts Casualty</t>
  </si>
  <si>
    <t>National Benefit Life Ins. Co.</t>
  </si>
  <si>
    <t>Primerica</t>
  </si>
  <si>
    <t>American National Ins. Co.</t>
  </si>
  <si>
    <t>Brookfield Reinsurance</t>
  </si>
  <si>
    <t>John Hancock Life Ins. Co. (U.S.A.)</t>
  </si>
  <si>
    <t>John Hancock</t>
  </si>
  <si>
    <t>American National Life Ins. Co. of Texas</t>
  </si>
  <si>
    <t>Trustmark Ins. Co.</t>
  </si>
  <si>
    <t>Trustmark</t>
  </si>
  <si>
    <t>Union Security Ins. Co.</t>
  </si>
  <si>
    <t>TruStage</t>
  </si>
  <si>
    <t>American States Ins. Co.</t>
  </si>
  <si>
    <t>Liberty Mutual</t>
  </si>
  <si>
    <t>Globe Life And Accident Ins. Co.</t>
  </si>
  <si>
    <t>Mutual Of Omaha Ins. Co.</t>
  </si>
  <si>
    <t>Mutual of Omaha</t>
  </si>
  <si>
    <t>National Foundation Life Ins. Co.</t>
  </si>
  <si>
    <t>Cincinnati Life Ins. Co. (The)</t>
  </si>
  <si>
    <t>Cincinnati</t>
  </si>
  <si>
    <t>New York Life Ins. Co.</t>
  </si>
  <si>
    <t>New York Life</t>
  </si>
  <si>
    <t>Physicians Mutual Ins. Co.</t>
  </si>
  <si>
    <t>Physicians Mutual</t>
  </si>
  <si>
    <t>Liberty Mutual Ins. Co.</t>
  </si>
  <si>
    <t>Madison National Life Ins. Co., Inc.</t>
  </si>
  <si>
    <t>Horace Mann</t>
  </si>
  <si>
    <t>Reserve National Insurance Company</t>
  </si>
  <si>
    <t>Medical Mutual of Ohio</t>
  </si>
  <si>
    <t>Teachers Ins. And Annuity Association Of America</t>
  </si>
  <si>
    <t>TIAA Family</t>
  </si>
  <si>
    <t>Thrivent Financial For Lutherans</t>
  </si>
  <si>
    <t>Thrivent Financial for Lutherans</t>
  </si>
  <si>
    <t>Washington National Ins. Co.</t>
  </si>
  <si>
    <t>Washington National</t>
  </si>
  <si>
    <t>Elixir Insurance Company</t>
  </si>
  <si>
    <t>Elixir</t>
  </si>
  <si>
    <t>Evergreen HMO of California, Inc.</t>
  </si>
  <si>
    <t>Evergreen</t>
  </si>
  <si>
    <t>Medco Containment Life Ins. Co.</t>
  </si>
  <si>
    <t>PromiseCare Health Plan, Inc.</t>
  </si>
  <si>
    <t>Starlife Holding Inc.</t>
  </si>
  <si>
    <t>Starlife</t>
  </si>
  <si>
    <t>Trustmark Life Ins. Co.</t>
  </si>
  <si>
    <t>Unicare Life &amp; Health Ins. Co.</t>
  </si>
  <si>
    <t>Union Labor Life Ins. Co. (The)</t>
  </si>
  <si>
    <t>Union Labor</t>
  </si>
  <si>
    <t>Insurer (Parent Grouping)</t>
  </si>
  <si>
    <t>Notes: Figures represent enrollment contracted directly with the state. Of these enrollees, 2.8 million were subcontracted to other plans. See Appendix J for details on Medi-Cal subcontracting. Enrollment is as of December. County-based plans accounted for 68% of managed care Medi-Cal enrollment in 2022. Counties of operation may include any type of Medi-Cal managed care contracting, including Coordinated Care Initiative. Subcontracted enrollment from other plans is not included.</t>
  </si>
  <si>
    <t>Insurer</t>
  </si>
  <si>
    <t>Percentage of Total Insured</t>
  </si>
  <si>
    <t>California Health Insurance Enrollment, by Insurance Company and Market, 2022</t>
  </si>
  <si>
    <t>Sorted by Total Insured (use filter arrows to re-sort on desired column)</t>
  </si>
  <si>
    <t xml:space="preserve">By Insurance Company and Market </t>
  </si>
  <si>
    <t>Appendix A. Affiliated Entities, California’s Largest Health Insurers</t>
  </si>
  <si>
    <t>Appendix A.</t>
  </si>
  <si>
    <t>Appendix B.</t>
  </si>
  <si>
    <t>Appendix B Detail.</t>
  </si>
  <si>
    <t>Appendix C.</t>
  </si>
  <si>
    <t>Appendix D.</t>
  </si>
  <si>
    <t>Appendix E.</t>
  </si>
  <si>
    <t>Appendix F.</t>
  </si>
  <si>
    <t>Appendix G.</t>
  </si>
  <si>
    <t>Appendix H.</t>
  </si>
  <si>
    <t>Appendix I.</t>
  </si>
  <si>
    <t>Appendix J.</t>
  </si>
  <si>
    <t>Appendix K.</t>
  </si>
  <si>
    <r>
      <t>Kaiser Foundation Health Plan</t>
    </r>
    <r>
      <rPr>
        <vertAlign val="superscript"/>
        <sz val="11"/>
        <rFont val="Calibri"/>
        <family val="2"/>
        <scheme val="minor"/>
      </rPr>
      <t>*</t>
    </r>
  </si>
  <si>
    <t>PrimeCare Medical Network</t>
  </si>
  <si>
    <r>
      <t>Aetna Life Insurance Company</t>
    </r>
    <r>
      <rPr>
        <vertAlign val="superscript"/>
        <sz val="11"/>
        <rFont val="Calibri"/>
        <family val="2"/>
        <scheme val="minor"/>
      </rPr>
      <t>*</t>
    </r>
  </si>
  <si>
    <r>
      <t>First Health Life &amp; Health Insurance Company</t>
    </r>
    <r>
      <rPr>
        <vertAlign val="superscript"/>
        <sz val="11"/>
        <rFont val="Calibri"/>
        <family val="2"/>
        <scheme val="minor"/>
      </rPr>
      <t>*</t>
    </r>
  </si>
  <si>
    <r>
      <t>Unicare Life and Health Insurance Company</t>
    </r>
    <r>
      <rPr>
        <vertAlign val="superscript"/>
        <sz val="11"/>
        <rFont val="Calibri"/>
        <family val="2"/>
        <scheme val="minor"/>
      </rPr>
      <t>*</t>
    </r>
  </si>
  <si>
    <r>
      <t>Anthem Insurance Companies</t>
    </r>
    <r>
      <rPr>
        <vertAlign val="superscript"/>
        <sz val="11"/>
        <rFont val="Calibri"/>
        <family val="2"/>
        <scheme val="minor"/>
      </rPr>
      <t>*</t>
    </r>
  </si>
  <si>
    <r>
      <t>Cigna Health and Life Insurance Company</t>
    </r>
    <r>
      <rPr>
        <vertAlign val="superscript"/>
        <sz val="11"/>
        <rFont val="Calibri"/>
        <family val="2"/>
        <scheme val="minor"/>
      </rPr>
      <t>*</t>
    </r>
  </si>
  <si>
    <r>
      <t>Connecticut General Life Insurance Company</t>
    </r>
    <r>
      <rPr>
        <vertAlign val="superscript"/>
        <sz val="11"/>
        <rFont val="Calibri"/>
        <family val="2"/>
        <scheme val="minor"/>
      </rPr>
      <t>*</t>
    </r>
  </si>
  <si>
    <r>
      <t>Health Net Life Insurance Company</t>
    </r>
    <r>
      <rPr>
        <vertAlign val="superscript"/>
        <sz val="11"/>
        <rFont val="Calibri"/>
        <family val="2"/>
        <scheme val="minor"/>
      </rPr>
      <t>*</t>
    </r>
  </si>
  <si>
    <r>
      <t>Kaiser Permanente Insurance Company</t>
    </r>
    <r>
      <rPr>
        <vertAlign val="superscript"/>
        <sz val="11"/>
        <rFont val="Calibri"/>
        <family val="2"/>
        <scheme val="minor"/>
      </rPr>
      <t>*</t>
    </r>
  </si>
  <si>
    <r>
      <t>UnitedHealthcare Insurance Company</t>
    </r>
    <r>
      <rPr>
        <vertAlign val="superscript"/>
        <sz val="11"/>
        <rFont val="Calibri"/>
        <family val="2"/>
        <scheme val="minor"/>
      </rPr>
      <t>*</t>
    </r>
  </si>
  <si>
    <r>
      <t>Sierra Health and Life Insurance Company</t>
    </r>
    <r>
      <rPr>
        <vertAlign val="superscript"/>
        <sz val="11"/>
        <rFont val="Calibri"/>
        <family val="2"/>
        <scheme val="minor"/>
      </rPr>
      <t>*</t>
    </r>
  </si>
  <si>
    <r>
      <t>Golden Rule Insurance Company</t>
    </r>
    <r>
      <rPr>
        <vertAlign val="superscript"/>
        <sz val="11"/>
        <rFont val="Calibri"/>
        <family val="2"/>
        <scheme val="minor"/>
      </rPr>
      <t>*</t>
    </r>
  </si>
  <si>
    <r>
      <t>National Foundation Life Insurance Company</t>
    </r>
    <r>
      <rPr>
        <vertAlign val="superscript"/>
        <sz val="11"/>
        <rFont val="Calibri"/>
        <family val="2"/>
        <scheme val="minor"/>
      </rPr>
      <t>*</t>
    </r>
  </si>
  <si>
    <r>
      <t xml:space="preserve">Notes: Largest insurers were selected based on enrollment in December 2022; plans that had no California Department of Managed Health Care (DMHC) or California Department of Insurance (CDI) counterparts are not shown. In "Under DMHC" and "Under CDI" columns, companies are ordered by revenue, largest first. See the enrollment data file (Pivot 3-C) for a comprehensive list of company groupings and affiliated plans. Not shown: affiliated companies without 2021 or 2022 enrollment, and affiliated companies providing ancillary coverage only (e.g., prescription drugs). </t>
    </r>
    <r>
      <rPr>
        <i/>
        <sz val="11"/>
        <rFont val="Calibri"/>
        <family val="2"/>
        <scheme val="minor"/>
      </rPr>
      <t>NAIC</t>
    </r>
    <r>
      <rPr>
        <sz val="11"/>
        <rFont val="Calibri"/>
        <family val="2"/>
        <scheme val="minor"/>
      </rPr>
      <t xml:space="preserve"> is North American Industry Classification.</t>
    </r>
  </si>
  <si>
    <r>
      <t xml:space="preserve">Sources: </t>
    </r>
    <r>
      <rPr>
        <i/>
        <sz val="11"/>
        <color theme="1"/>
        <rFont val="Calibri"/>
        <family val="2"/>
        <scheme val="minor"/>
      </rPr>
      <t>Enrollment Summary Report</t>
    </r>
    <r>
      <rPr>
        <sz val="11"/>
        <color theme="1"/>
        <rFont val="Calibri"/>
        <family val="2"/>
        <scheme val="minor"/>
      </rPr>
      <t xml:space="preserve"> (2022), DMHC; </t>
    </r>
    <r>
      <rPr>
        <i/>
        <sz val="11"/>
        <color theme="1"/>
        <rFont val="Calibri"/>
        <family val="2"/>
        <scheme val="minor"/>
      </rPr>
      <t>Health Insurance Covered Lives Report</t>
    </r>
    <r>
      <rPr>
        <sz val="11"/>
        <color theme="1"/>
        <rFont val="Calibri"/>
        <family val="2"/>
        <scheme val="minor"/>
      </rPr>
      <t xml:space="preserve"> (2022), CDI; “Exhibit (3B),” in </t>
    </r>
    <r>
      <rPr>
        <i/>
        <sz val="11"/>
        <color theme="1"/>
        <rFont val="Calibri"/>
        <family val="2"/>
        <scheme val="minor"/>
      </rPr>
      <t>2022 Life and Annuity Market Share Report</t>
    </r>
    <r>
      <rPr>
        <sz val="11"/>
        <color theme="1"/>
        <rFont val="Calibri"/>
        <family val="2"/>
        <scheme val="minor"/>
      </rPr>
      <t>,</t>
    </r>
    <r>
      <rPr>
        <i/>
        <sz val="11"/>
        <color theme="1"/>
        <rFont val="Calibri"/>
        <family val="2"/>
        <scheme val="minor"/>
      </rPr>
      <t xml:space="preserve"> </t>
    </r>
    <r>
      <rPr>
        <sz val="11"/>
        <color theme="1"/>
        <rFont val="Calibri"/>
        <family val="2"/>
        <scheme val="minor"/>
      </rPr>
      <t xml:space="preserve">CDI, June 2023; and </t>
    </r>
    <r>
      <rPr>
        <i/>
        <sz val="11"/>
        <color theme="1"/>
        <rFont val="Calibri"/>
        <family val="2"/>
        <scheme val="minor"/>
      </rPr>
      <t>California Health Market Share Report</t>
    </r>
    <r>
      <rPr>
        <sz val="11"/>
        <color theme="1"/>
        <rFont val="Calibri"/>
        <family val="2"/>
        <scheme val="minor"/>
      </rPr>
      <t xml:space="preserve"> (2022), CDI, acquired by special request to CDI Rate Specialist Bureau.</t>
    </r>
  </si>
  <si>
    <r>
      <t>Sources:</t>
    </r>
    <r>
      <rPr>
        <i/>
        <sz val="11"/>
        <color theme="1"/>
        <rFont val="Calibri"/>
        <family val="2"/>
        <scheme val="minor"/>
      </rPr>
      <t xml:space="preserve"> Enrollment Summary Report</t>
    </r>
    <r>
      <rPr>
        <sz val="11"/>
        <color theme="1"/>
        <rFont val="Calibri"/>
        <family val="2"/>
        <scheme val="minor"/>
      </rPr>
      <t xml:space="preserve"> (2020–22), DMHC; and </t>
    </r>
    <r>
      <rPr>
        <i/>
        <sz val="11"/>
        <color theme="1"/>
        <rFont val="Calibri"/>
        <family val="2"/>
        <scheme val="minor"/>
      </rPr>
      <t>Health Insurance Covered Lives Report</t>
    </r>
    <r>
      <rPr>
        <sz val="11"/>
        <color theme="1"/>
        <rFont val="Calibri"/>
        <family val="2"/>
        <scheme val="minor"/>
      </rPr>
      <t xml:space="preserve"> (2020–22), CDI.</t>
    </r>
  </si>
  <si>
    <t>Appendix B. California Health Insurance Enrollment, by Market and Regulator, 2020 to 2022</t>
  </si>
  <si>
    <r>
      <t>Sources:</t>
    </r>
    <r>
      <rPr>
        <i/>
        <sz val="11"/>
        <color theme="1"/>
        <rFont val="Calibri"/>
        <family val="2"/>
        <scheme val="minor"/>
      </rPr>
      <t xml:space="preserve"> Enrollment Summary Report</t>
    </r>
    <r>
      <rPr>
        <sz val="11"/>
        <color theme="1"/>
        <rFont val="Calibri"/>
        <family val="2"/>
        <scheme val="minor"/>
      </rPr>
      <t xml:space="preserve"> (2022), DMHC; and </t>
    </r>
    <r>
      <rPr>
        <i/>
        <sz val="11"/>
        <color theme="1"/>
        <rFont val="Calibri"/>
        <family val="2"/>
        <scheme val="minor"/>
      </rPr>
      <t>Health Insurance Covered Lives Report</t>
    </r>
    <r>
      <rPr>
        <sz val="11"/>
        <color theme="1"/>
        <rFont val="Calibri"/>
        <family val="2"/>
        <scheme val="minor"/>
      </rPr>
      <t xml:space="preserve"> (2022), CDI.</t>
    </r>
  </si>
  <si>
    <t>By Insurer (Parent Grouping) and Market — DMHC and CDI Combined</t>
  </si>
  <si>
    <t>Sorted A–Z by insurer (use filter keys to re-sort desired column)</t>
  </si>
  <si>
    <t>https://www.chcf.org/collection/health-insurers-enrollment-almanac/</t>
  </si>
  <si>
    <t>For more detail, see CHCF's "California Health Insurers, Enrollment -- 2023 Edition," which includes enrollment database and Quick Reference Guide.</t>
  </si>
  <si>
    <r>
      <t>Sources:</t>
    </r>
    <r>
      <rPr>
        <i/>
        <sz val="11"/>
        <color theme="1"/>
        <rFont val="Calibri"/>
        <family val="2"/>
        <scheme val="minor"/>
      </rPr>
      <t xml:space="preserve"> Enrollment Summary Report</t>
    </r>
    <r>
      <rPr>
        <sz val="11"/>
        <color theme="1"/>
        <rFont val="Calibri"/>
        <family val="2"/>
        <scheme val="minor"/>
      </rPr>
      <t xml:space="preserve"> (2022), DMHC; and </t>
    </r>
    <r>
      <rPr>
        <i/>
        <sz val="11"/>
        <color theme="1"/>
        <rFont val="Calibri"/>
        <family val="2"/>
        <scheme val="minor"/>
      </rPr>
      <t>Health Insurance Covered Lives Report</t>
    </r>
    <r>
      <rPr>
        <sz val="11"/>
        <color theme="1"/>
        <rFont val="Calibri"/>
        <family val="2"/>
        <scheme val="minor"/>
      </rPr>
      <t xml:space="preserve"> (2022), CDI.</t>
    </r>
  </si>
  <si>
    <r>
      <t xml:space="preserve">For more detail, see CHCF's </t>
    </r>
    <r>
      <rPr>
        <i/>
        <u/>
        <sz val="11"/>
        <color theme="10"/>
        <rFont val="Calibri"/>
        <family val="2"/>
        <scheme val="minor"/>
      </rPr>
      <t>California Health Insurers, Enrollment — 2023 Edition</t>
    </r>
    <r>
      <rPr>
        <u/>
        <sz val="11"/>
        <color theme="10"/>
        <rFont val="Calibri"/>
        <family val="2"/>
        <scheme val="minor"/>
      </rPr>
      <t>, including Enrollment Database and quick reference guide.</t>
    </r>
  </si>
  <si>
    <t>Appendix B. California Health Insurance Enrollment, 2022</t>
  </si>
  <si>
    <t>Appendix C. DMHC-Regulated Health Plans, December 31, 2022</t>
  </si>
  <si>
    <r>
      <rPr>
        <sz val="11"/>
        <color rgb="FF231F20"/>
        <rFont val="Calibri"/>
        <family val="2"/>
        <scheme val="minor"/>
      </rPr>
      <t>—</t>
    </r>
  </si>
  <si>
    <t>Arcadian Health Plan</t>
  </si>
  <si>
    <r>
      <t>Access Senior HealthCare</t>
    </r>
    <r>
      <rPr>
        <vertAlign val="superscript"/>
        <sz val="11"/>
        <color theme="1"/>
        <rFont val="Calibri"/>
        <family val="2"/>
        <scheme val="minor"/>
      </rPr>
      <t>*</t>
    </r>
  </si>
  <si>
    <r>
      <t>Adventist</t>
    </r>
    <r>
      <rPr>
        <vertAlign val="superscript"/>
        <sz val="11"/>
        <color theme="1"/>
        <rFont val="Calibri"/>
        <family val="2"/>
        <scheme val="minor"/>
      </rPr>
      <t>*</t>
    </r>
  </si>
  <si>
    <r>
      <t>Alameda Alliance</t>
    </r>
    <r>
      <rPr>
        <vertAlign val="superscript"/>
        <sz val="11"/>
        <color theme="1"/>
        <rFont val="Calibri"/>
        <family val="2"/>
        <scheme val="minor"/>
      </rPr>
      <t>†</t>
    </r>
  </si>
  <si>
    <r>
      <t>AltaMed</t>
    </r>
    <r>
      <rPr>
        <vertAlign val="superscript"/>
        <sz val="11"/>
        <color theme="1"/>
        <rFont val="Calibri"/>
        <family val="2"/>
        <scheme val="minor"/>
      </rPr>
      <t>*</t>
    </r>
  </si>
  <si>
    <r>
      <t>AmericasHealth Plan</t>
    </r>
    <r>
      <rPr>
        <vertAlign val="superscript"/>
        <sz val="11"/>
        <color theme="1"/>
        <rFont val="Calibri"/>
        <family val="2"/>
        <scheme val="minor"/>
      </rPr>
      <t>*</t>
    </r>
  </si>
  <si>
    <r>
      <t>Canopy</t>
    </r>
    <r>
      <rPr>
        <vertAlign val="superscript"/>
        <sz val="11"/>
        <color theme="1"/>
        <rFont val="Calibri"/>
        <family val="2"/>
        <scheme val="minor"/>
      </rPr>
      <t>*</t>
    </r>
  </si>
  <si>
    <r>
      <t>Brown and Toland</t>
    </r>
    <r>
      <rPr>
        <vertAlign val="superscript"/>
        <sz val="11"/>
        <color theme="1"/>
        <rFont val="Calibri"/>
        <family val="2"/>
        <scheme val="minor"/>
      </rPr>
      <t>*</t>
    </r>
  </si>
  <si>
    <r>
      <t>Central Valley Health Plan</t>
    </r>
    <r>
      <rPr>
        <vertAlign val="superscript"/>
        <sz val="11"/>
        <color theme="1"/>
        <rFont val="Calibri"/>
        <family val="2"/>
        <scheme val="minor"/>
      </rPr>
      <t>*</t>
    </r>
  </si>
  <si>
    <r>
      <t>Children's Health Plan</t>
    </r>
    <r>
      <rPr>
        <vertAlign val="superscript"/>
        <sz val="11"/>
        <color theme="1"/>
        <rFont val="Calibri"/>
        <family val="2"/>
        <scheme val="minor"/>
      </rPr>
      <t>*</t>
    </r>
  </si>
  <si>
    <r>
      <t>Choice Physicians</t>
    </r>
    <r>
      <rPr>
        <vertAlign val="superscript"/>
        <sz val="11"/>
        <color theme="1"/>
        <rFont val="Calibri"/>
        <family val="2"/>
        <scheme val="minor"/>
      </rPr>
      <t>*</t>
    </r>
  </si>
  <si>
    <r>
      <t>Contra Costa Health Plan</t>
    </r>
    <r>
      <rPr>
        <vertAlign val="superscript"/>
        <sz val="11"/>
        <color theme="1"/>
        <rFont val="Calibri"/>
        <family val="2"/>
        <scheme val="minor"/>
      </rPr>
      <t>†</t>
    </r>
  </si>
  <si>
    <r>
      <t>Ventura County Health Care Plan</t>
    </r>
    <r>
      <rPr>
        <vertAlign val="superscript"/>
        <sz val="11"/>
        <color theme="1"/>
        <rFont val="Calibri"/>
        <family val="2"/>
        <scheme val="minor"/>
      </rPr>
      <t>†</t>
    </r>
  </si>
  <si>
    <r>
      <t>Dignity</t>
    </r>
    <r>
      <rPr>
        <vertAlign val="superscript"/>
        <sz val="11"/>
        <color theme="1"/>
        <rFont val="Calibri"/>
        <family val="2"/>
        <scheme val="minor"/>
      </rPr>
      <t>*</t>
    </r>
  </si>
  <si>
    <r>
      <t>EPIC</t>
    </r>
    <r>
      <rPr>
        <vertAlign val="superscript"/>
        <sz val="11"/>
        <color theme="1"/>
        <rFont val="Calibri"/>
        <family val="2"/>
        <scheme val="minor"/>
      </rPr>
      <t>*</t>
    </r>
  </si>
  <si>
    <r>
      <t>Evergreen HMO</t>
    </r>
    <r>
      <rPr>
        <vertAlign val="superscript"/>
        <sz val="11"/>
        <color theme="1"/>
        <rFont val="Calibri"/>
        <family val="2"/>
        <scheme val="minor"/>
      </rPr>
      <t>*</t>
    </r>
  </si>
  <si>
    <r>
      <t>Family Choice</t>
    </r>
    <r>
      <rPr>
        <vertAlign val="superscript"/>
        <sz val="11"/>
        <color theme="1"/>
        <rFont val="Calibri"/>
        <family val="2"/>
        <scheme val="minor"/>
      </rPr>
      <t>*</t>
    </r>
  </si>
  <si>
    <r>
      <t>For Your Benefit</t>
    </r>
    <r>
      <rPr>
        <vertAlign val="superscript"/>
        <sz val="11"/>
        <color theme="1"/>
        <rFont val="Calibri"/>
        <family val="2"/>
        <scheme val="minor"/>
      </rPr>
      <t>*</t>
    </r>
  </si>
  <si>
    <r>
      <t>CalViva Health</t>
    </r>
    <r>
      <rPr>
        <vertAlign val="superscript"/>
        <sz val="11"/>
        <color theme="1"/>
        <rFont val="Calibri"/>
        <family val="2"/>
        <scheme val="minor"/>
      </rPr>
      <t>†</t>
    </r>
  </si>
  <si>
    <r>
      <t>Golden Bay Health</t>
    </r>
    <r>
      <rPr>
        <vertAlign val="superscript"/>
        <sz val="11"/>
        <color theme="1"/>
        <rFont val="Calibri"/>
        <family val="2"/>
        <scheme val="minor"/>
      </rPr>
      <t>*</t>
    </r>
  </si>
  <si>
    <r>
      <t>Healthy Valley</t>
    </r>
    <r>
      <rPr>
        <vertAlign val="superscript"/>
        <sz val="11"/>
        <color theme="1"/>
        <rFont val="Calibri"/>
        <family val="2"/>
        <scheme val="minor"/>
      </rPr>
      <t>*</t>
    </r>
  </si>
  <si>
    <r>
      <t>Heritage</t>
    </r>
    <r>
      <rPr>
        <vertAlign val="superscript"/>
        <sz val="11"/>
        <color theme="1"/>
        <rFont val="Calibri"/>
        <family val="2"/>
        <scheme val="minor"/>
      </rPr>
      <t>*</t>
    </r>
  </si>
  <si>
    <r>
      <t>Hill Physicians</t>
    </r>
    <r>
      <rPr>
        <vertAlign val="superscript"/>
        <sz val="11"/>
        <color theme="1"/>
        <rFont val="Calibri"/>
        <family val="2"/>
        <scheme val="minor"/>
      </rPr>
      <t>*</t>
    </r>
  </si>
  <si>
    <r>
      <t>Imperial</t>
    </r>
    <r>
      <rPr>
        <vertAlign val="superscript"/>
        <sz val="11"/>
        <color theme="1"/>
        <rFont val="Calibri"/>
        <family val="2"/>
        <scheme val="minor"/>
      </rPr>
      <t>*</t>
    </r>
  </si>
  <si>
    <r>
      <t>Inland Empire</t>
    </r>
    <r>
      <rPr>
        <vertAlign val="superscript"/>
        <sz val="11"/>
        <color theme="1"/>
        <rFont val="Calibri"/>
        <family val="2"/>
        <scheme val="minor"/>
      </rPr>
      <t>†</t>
    </r>
  </si>
  <si>
    <r>
      <t>Innovative Integrated Health</t>
    </r>
    <r>
      <rPr>
        <vertAlign val="superscript"/>
        <sz val="11"/>
        <color theme="1"/>
        <rFont val="Calibri"/>
        <family val="2"/>
        <scheme val="minor"/>
      </rPr>
      <t>*</t>
    </r>
  </si>
  <si>
    <r>
      <t>Kern Family Health Care</t>
    </r>
    <r>
      <rPr>
        <vertAlign val="superscript"/>
        <sz val="11"/>
        <color theme="1"/>
        <rFont val="Calibri"/>
        <family val="2"/>
        <scheme val="minor"/>
      </rPr>
      <t>†</t>
    </r>
  </si>
  <si>
    <r>
      <t>L.A. Care JPA</t>
    </r>
    <r>
      <rPr>
        <vertAlign val="superscript"/>
        <sz val="11"/>
        <color theme="1"/>
        <rFont val="Calibri"/>
        <family val="2"/>
        <scheme val="minor"/>
      </rPr>
      <t>†</t>
    </r>
  </si>
  <si>
    <r>
      <t>L.A. Care</t>
    </r>
    <r>
      <rPr>
        <vertAlign val="superscript"/>
        <sz val="11"/>
        <color theme="1"/>
        <rFont val="Calibri"/>
        <family val="2"/>
        <scheme val="minor"/>
      </rPr>
      <t>†</t>
    </r>
  </si>
  <si>
    <r>
      <t>MedCare Partners</t>
    </r>
    <r>
      <rPr>
        <vertAlign val="superscript"/>
        <sz val="11"/>
        <color theme="1"/>
        <rFont val="Calibri"/>
        <family val="2"/>
        <scheme val="minor"/>
      </rPr>
      <t>*</t>
    </r>
  </si>
  <si>
    <r>
      <t>Medcore</t>
    </r>
    <r>
      <rPr>
        <vertAlign val="superscript"/>
        <sz val="11"/>
        <color theme="1"/>
        <rFont val="Calibri"/>
        <family val="2"/>
        <scheme val="minor"/>
      </rPr>
      <t>*</t>
    </r>
  </si>
  <si>
    <r>
      <t>Meritage</t>
    </r>
    <r>
      <rPr>
        <vertAlign val="superscript"/>
        <sz val="11"/>
        <color theme="1"/>
        <rFont val="Calibri"/>
        <family val="2"/>
        <scheme val="minor"/>
      </rPr>
      <t>*</t>
    </r>
  </si>
  <si>
    <r>
      <t>Monarch</t>
    </r>
    <r>
      <rPr>
        <vertAlign val="superscript"/>
        <sz val="11"/>
        <color theme="1"/>
        <rFont val="Calibri"/>
        <family val="2"/>
        <scheme val="minor"/>
      </rPr>
      <t>*</t>
    </r>
  </si>
  <si>
    <r>
      <t>Optum</t>
    </r>
    <r>
      <rPr>
        <vertAlign val="superscript"/>
        <sz val="11"/>
        <color theme="1"/>
        <rFont val="Calibri"/>
        <family val="2"/>
        <scheme val="minor"/>
      </rPr>
      <t>*</t>
    </r>
  </si>
  <si>
    <r>
      <t>CalOptima</t>
    </r>
    <r>
      <rPr>
        <vertAlign val="superscript"/>
        <sz val="11"/>
        <color theme="1"/>
        <rFont val="Calibri"/>
        <family val="2"/>
        <scheme val="minor"/>
      </rPr>
      <t>†</t>
    </r>
  </si>
  <si>
    <r>
      <t>Partnership</t>
    </r>
    <r>
      <rPr>
        <vertAlign val="superscript"/>
        <sz val="11"/>
        <color theme="1"/>
        <rFont val="Calibri"/>
        <family val="2"/>
        <scheme val="minor"/>
      </rPr>
      <t>†</t>
    </r>
  </si>
  <si>
    <r>
      <t>PIH</t>
    </r>
    <r>
      <rPr>
        <vertAlign val="superscript"/>
        <sz val="11"/>
        <color theme="1"/>
        <rFont val="Calibri"/>
        <family val="2"/>
        <scheme val="minor"/>
      </rPr>
      <t>*</t>
    </r>
  </si>
  <si>
    <r>
      <t>Premier</t>
    </r>
    <r>
      <rPr>
        <vertAlign val="superscript"/>
        <sz val="11"/>
        <color theme="1"/>
        <rFont val="Calibri"/>
        <family val="2"/>
        <scheme val="minor"/>
      </rPr>
      <t>*</t>
    </r>
  </si>
  <si>
    <r>
      <t>PrimeCare</t>
    </r>
    <r>
      <rPr>
        <vertAlign val="superscript"/>
        <sz val="11"/>
        <color theme="1"/>
        <rFont val="Calibri"/>
        <family val="2"/>
        <scheme val="minor"/>
      </rPr>
      <t>*</t>
    </r>
  </si>
  <si>
    <r>
      <t>PromiseCare</t>
    </r>
    <r>
      <rPr>
        <vertAlign val="superscript"/>
        <sz val="11"/>
        <color theme="1"/>
        <rFont val="Calibri"/>
        <family val="2"/>
        <scheme val="minor"/>
      </rPr>
      <t>*</t>
    </r>
  </si>
  <si>
    <r>
      <t>Prospect</t>
    </r>
    <r>
      <rPr>
        <vertAlign val="superscript"/>
        <sz val="11"/>
        <color theme="1"/>
        <rFont val="Calibri"/>
        <family val="2"/>
        <scheme val="minor"/>
      </rPr>
      <t>*</t>
    </r>
  </si>
  <si>
    <r>
      <t>Providence Health Network</t>
    </r>
    <r>
      <rPr>
        <vertAlign val="superscript"/>
        <sz val="11"/>
        <color theme="1"/>
        <rFont val="Calibri"/>
        <family val="2"/>
        <scheme val="minor"/>
      </rPr>
      <t>*</t>
    </r>
  </si>
  <si>
    <r>
      <t>San Francisco</t>
    </r>
    <r>
      <rPr>
        <vertAlign val="superscript"/>
        <sz val="11"/>
        <color theme="1"/>
        <rFont val="Calibri"/>
        <family val="2"/>
        <scheme val="minor"/>
      </rPr>
      <t>†</t>
    </r>
  </si>
  <si>
    <r>
      <t>Health Plan of San Joaquin</t>
    </r>
    <r>
      <rPr>
        <vertAlign val="superscript"/>
        <sz val="11"/>
        <color theme="1"/>
        <rFont val="Calibri"/>
        <family val="2"/>
        <scheme val="minor"/>
      </rPr>
      <t>†</t>
    </r>
  </si>
  <si>
    <r>
      <t>Health Plan of San Mateo</t>
    </r>
    <r>
      <rPr>
        <vertAlign val="superscript"/>
        <sz val="11"/>
        <color theme="1"/>
        <rFont val="Calibri"/>
        <family val="2"/>
        <scheme val="minor"/>
      </rPr>
      <t>†</t>
    </r>
  </si>
  <si>
    <r>
      <t>CenCal</t>
    </r>
    <r>
      <rPr>
        <vertAlign val="superscript"/>
        <sz val="11"/>
        <color theme="1"/>
        <rFont val="Calibri"/>
        <family val="2"/>
        <scheme val="minor"/>
      </rPr>
      <t>†</t>
    </r>
  </si>
  <si>
    <r>
      <t>Valley Health Plan</t>
    </r>
    <r>
      <rPr>
        <vertAlign val="superscript"/>
        <sz val="11"/>
        <color theme="1"/>
        <rFont val="Calibri"/>
        <family val="2"/>
        <scheme val="minor"/>
      </rPr>
      <t>†</t>
    </r>
  </si>
  <si>
    <r>
      <t>Santa Clara Family Health Plan</t>
    </r>
    <r>
      <rPr>
        <vertAlign val="superscript"/>
        <sz val="11"/>
        <color theme="1"/>
        <rFont val="Calibri"/>
        <family val="2"/>
        <scheme val="minor"/>
      </rPr>
      <t>†</t>
    </r>
  </si>
  <si>
    <r>
      <t>Central California Alliance</t>
    </r>
    <r>
      <rPr>
        <vertAlign val="superscript"/>
        <sz val="11"/>
        <color theme="1"/>
        <rFont val="Calibri"/>
        <family val="2"/>
        <scheme val="minor"/>
      </rPr>
      <t>†</t>
    </r>
  </si>
  <si>
    <r>
      <t>Sequoia</t>
    </r>
    <r>
      <rPr>
        <vertAlign val="superscript"/>
        <sz val="11"/>
        <color theme="1"/>
        <rFont val="Calibri"/>
        <family val="2"/>
        <scheme val="minor"/>
      </rPr>
      <t>*</t>
    </r>
  </si>
  <si>
    <r>
      <t>Starlife</t>
    </r>
    <r>
      <rPr>
        <vertAlign val="superscript"/>
        <sz val="11"/>
        <color theme="1"/>
        <rFont val="Calibri"/>
        <family val="2"/>
        <scheme val="minor"/>
      </rPr>
      <t>*</t>
    </r>
  </si>
  <si>
    <t>* Limited or restricted license; assumes risk for medical care but subcontracts enrollment from other plans.
† County-based health plan.
KEY TO PLAN TYPES: B (Big): 400,000+ enrollees; C (Medi-Cal): 70%+ enrollees in Medi-Cal managed care; M (Medicare managed care): 70%+ enrollees in Medicare; O (Other). Plan type determination based on enrollment reports, financial filings with DMHC, and other public documents.
KEY TO TAX STATUS: P (for profit); NP (nonprofit, public health agency, or joint power authority).
NO DATA AVAILABLE shown as “—”.</t>
  </si>
  <si>
    <t>California Health Insurers Enrollment Almanac, 2023 — Data</t>
  </si>
  <si>
    <r>
      <t xml:space="preserve">California A&amp;H Premiums 
</t>
    </r>
    <r>
      <rPr>
        <sz val="11"/>
        <color theme="1"/>
        <rFont val="Calibri"/>
        <family val="2"/>
        <scheme val="minor"/>
      </rPr>
      <t>(IN MILLIONS)</t>
    </r>
  </si>
  <si>
    <t>Official Name</t>
  </si>
  <si>
    <t>Appendix D. Selected CDI-Regulated Health Insurers, December 2022</t>
  </si>
  <si>
    <r>
      <t>Sierra Health and Life Insurance Company</t>
    </r>
    <r>
      <rPr>
        <vertAlign val="superscript"/>
        <sz val="11"/>
        <color theme="1"/>
        <rFont val="Calibri"/>
        <family val="2"/>
        <scheme val="minor"/>
      </rPr>
      <t>*</t>
    </r>
  </si>
  <si>
    <r>
      <t>UnitedHealthcare Insurance Company</t>
    </r>
    <r>
      <rPr>
        <vertAlign val="superscript"/>
        <sz val="11"/>
        <color theme="1"/>
        <rFont val="Calibri"/>
        <family val="2"/>
        <scheme val="minor"/>
      </rPr>
      <t>*</t>
    </r>
  </si>
  <si>
    <r>
      <t xml:space="preserve">Notes: </t>
    </r>
    <r>
      <rPr>
        <i/>
        <sz val="11"/>
        <color theme="1"/>
        <rFont val="Calibri"/>
        <family val="2"/>
        <scheme val="minor"/>
      </rPr>
      <t>CDI</t>
    </r>
    <r>
      <rPr>
        <sz val="11"/>
        <color theme="1"/>
        <rFont val="Calibri"/>
        <family val="2"/>
        <scheme val="minor"/>
      </rPr>
      <t xml:space="preserve"> is California Department of Insurance. Selected insurers include CDI-regulated companies selling accident and health insurance (A&amp;H), with California direct premiums greater than $1.5 billion in 2022. </t>
    </r>
    <r>
      <rPr>
        <i/>
        <sz val="11"/>
        <color theme="1"/>
        <rFont val="Calibri"/>
        <family val="2"/>
        <scheme val="minor"/>
      </rPr>
      <t>Total Insured</t>
    </r>
    <r>
      <rPr>
        <sz val="11"/>
        <color theme="1"/>
        <rFont val="Calibri"/>
        <family val="2"/>
        <scheme val="minor"/>
      </rPr>
      <t xml:space="preserve"> = Commercial + Public (managed care) + Other Total. Enrollment excludes supplemental, short-term, or ancillary coverage. See Appendix B for enrollment details.</t>
    </r>
  </si>
  <si>
    <r>
      <t xml:space="preserve">Sources: </t>
    </r>
    <r>
      <rPr>
        <i/>
        <sz val="11"/>
        <color theme="1"/>
        <rFont val="Calibri"/>
        <family val="2"/>
        <scheme val="minor"/>
      </rPr>
      <t xml:space="preserve">Annual Financial Statements </t>
    </r>
    <r>
      <rPr>
        <sz val="11"/>
        <color theme="1"/>
        <rFont val="Calibri"/>
        <family val="2"/>
        <scheme val="minor"/>
      </rPr>
      <t>(2022), CDI;</t>
    </r>
    <r>
      <rPr>
        <i/>
        <sz val="11"/>
        <color theme="1"/>
        <rFont val="Calibri"/>
        <family val="2"/>
        <scheme val="minor"/>
      </rPr>
      <t xml:space="preserve"> Life and Annuity Market Share Report</t>
    </r>
    <r>
      <rPr>
        <sz val="11"/>
        <color theme="1"/>
        <rFont val="Calibri"/>
        <family val="2"/>
        <scheme val="minor"/>
      </rPr>
      <t xml:space="preserve"> (2022)</t>
    </r>
    <r>
      <rPr>
        <sz val="11"/>
        <color theme="1"/>
        <rFont val="Calibri"/>
        <family val="2"/>
        <scheme val="minor"/>
      </rPr>
      <t xml:space="preserve">, CDI, June 2023; </t>
    </r>
    <r>
      <rPr>
        <i/>
        <sz val="11"/>
        <color theme="1"/>
        <rFont val="Calibri"/>
        <family val="2"/>
        <scheme val="minor"/>
      </rPr>
      <t>2022 California Health Market Share Report</t>
    </r>
    <r>
      <rPr>
        <sz val="11"/>
        <color theme="1"/>
        <rFont val="Calibri"/>
        <family val="2"/>
        <scheme val="minor"/>
      </rPr>
      <t xml:space="preserve">, CDI, acquired by special request to CDI Rate Specialist Bureau; and </t>
    </r>
    <r>
      <rPr>
        <i/>
        <sz val="11"/>
        <color theme="1"/>
        <rFont val="Calibri"/>
        <family val="2"/>
        <scheme val="minor"/>
      </rPr>
      <t>Health Insurance Covered Lives Report</t>
    </r>
    <r>
      <rPr>
        <sz val="11"/>
        <color theme="1"/>
        <rFont val="Calibri"/>
        <family val="2"/>
        <scheme val="minor"/>
      </rPr>
      <t xml:space="preserve"> (2022), CDI.</t>
    </r>
  </si>
  <si>
    <t>Appendix E. New Full-Service Health Plan Licenses, DMHC, 2020 to 2022</t>
  </si>
  <si>
    <r>
      <t xml:space="preserve">Notes: </t>
    </r>
    <r>
      <rPr>
        <i/>
        <sz val="11"/>
        <color theme="1"/>
        <rFont val="Calibri"/>
        <family val="2"/>
        <scheme val="minor"/>
      </rPr>
      <t>DMHC</t>
    </r>
    <r>
      <rPr>
        <sz val="11"/>
        <color theme="1"/>
        <rFont val="Calibri"/>
        <family val="2"/>
        <scheme val="minor"/>
      </rPr>
      <t xml:space="preserve"> is California Department of Managed Health Care. </t>
    </r>
    <r>
      <rPr>
        <i/>
        <sz val="11"/>
        <color theme="1"/>
        <rFont val="Calibri"/>
        <family val="2"/>
        <scheme val="minor"/>
      </rPr>
      <t>Dba</t>
    </r>
    <r>
      <rPr>
        <sz val="11"/>
        <color theme="1"/>
        <rFont val="Calibri"/>
        <family val="2"/>
        <scheme val="minor"/>
      </rPr>
      <t xml:space="preserve"> is doing business as. </t>
    </r>
    <r>
      <rPr>
        <i/>
        <sz val="11"/>
        <color theme="1"/>
        <rFont val="Calibri"/>
        <family val="2"/>
        <scheme val="minor"/>
      </rPr>
      <t>QIF</t>
    </r>
    <r>
      <rPr>
        <sz val="11"/>
        <color theme="1"/>
        <rFont val="Calibri"/>
        <family val="2"/>
        <scheme val="minor"/>
      </rPr>
      <t xml:space="preserve"> (Quality Improvement Fee) license refers to plans established to allow Medi-Cal enrollment to be separated from other lines of business, shielding these other lines from QIFs collected by the California Department of Health Care Services. The authority to impose the fee was repealed in 2009. In 2019, DMHC requested plans to either surrender the affiliate QIF licenses or bring them into compliance as full-service plans.</t>
    </r>
  </si>
  <si>
    <r>
      <t>Central Valley Health Plan, Inc.</t>
    </r>
    <r>
      <rPr>
        <vertAlign val="superscript"/>
        <sz val="11"/>
        <color theme="1"/>
        <rFont val="Calibri"/>
        <family val="2"/>
        <scheme val="minor"/>
      </rPr>
      <t>*</t>
    </r>
  </si>
  <si>
    <r>
      <t>Evergreen HMO of California</t>
    </r>
    <r>
      <rPr>
        <vertAlign val="superscript"/>
        <sz val="11"/>
        <color theme="1"/>
        <rFont val="Calibri"/>
        <family val="2"/>
        <scheme val="minor"/>
      </rPr>
      <t>*</t>
    </r>
  </si>
  <si>
    <r>
      <t>Golden Bay Health, Inc.</t>
    </r>
    <r>
      <rPr>
        <vertAlign val="superscript"/>
        <sz val="11"/>
        <color theme="1"/>
        <rFont val="Calibri"/>
        <family val="2"/>
        <scheme val="minor"/>
      </rPr>
      <t>*</t>
    </r>
  </si>
  <si>
    <r>
      <t>Healthy Valley Provider Network</t>
    </r>
    <r>
      <rPr>
        <vertAlign val="superscript"/>
        <sz val="11"/>
        <color theme="1"/>
        <rFont val="Calibri"/>
        <family val="2"/>
        <scheme val="minor"/>
      </rPr>
      <t>*</t>
    </r>
  </si>
  <si>
    <r>
      <t>Hill Physicians Care Solutions</t>
    </r>
    <r>
      <rPr>
        <vertAlign val="superscript"/>
        <sz val="11"/>
        <color theme="1"/>
        <rFont val="Calibri"/>
        <family val="2"/>
        <scheme val="minor"/>
      </rPr>
      <t>*</t>
    </r>
  </si>
  <si>
    <r>
      <t>Meritage Health Plan</t>
    </r>
    <r>
      <rPr>
        <vertAlign val="superscript"/>
        <sz val="11"/>
        <color theme="1"/>
        <rFont val="Calibri"/>
        <family val="2"/>
        <scheme val="minor"/>
      </rPr>
      <t>*</t>
    </r>
  </si>
  <si>
    <r>
      <t>Starlife Holdings Inc.</t>
    </r>
    <r>
      <rPr>
        <vertAlign val="superscript"/>
        <sz val="11"/>
        <color theme="1"/>
        <rFont val="Calibri"/>
        <family val="2"/>
        <scheme val="minor"/>
      </rPr>
      <t>*</t>
    </r>
  </si>
  <si>
    <r>
      <t xml:space="preserve">Notes: Under Medicare Advantage, health plans provide all Medicare benefits in exchange for a capitated payment. Enrollment is shown at the "parent" level. Major affiliations are listed in Appendix A. For a comprehensive list of company groups and affiliated plans, see </t>
    </r>
    <r>
      <rPr>
        <i/>
        <sz val="11"/>
        <color theme="1"/>
        <rFont val="Calibri"/>
        <family val="2"/>
        <scheme val="minor"/>
      </rPr>
      <t>California Health Insurers Enrollment Almanac, 2023 — Data</t>
    </r>
    <r>
      <rPr>
        <sz val="11"/>
        <color theme="1"/>
        <rFont val="Calibri"/>
        <family val="2"/>
        <scheme val="minor"/>
      </rPr>
      <t>, available at "California Health Insurers, Enrollment – 2023 Edition."</t>
    </r>
  </si>
  <si>
    <r>
      <t xml:space="preserve">Sources: </t>
    </r>
    <r>
      <rPr>
        <i/>
        <sz val="11"/>
        <color theme="1"/>
        <rFont val="Calibri"/>
        <family val="2"/>
        <scheme val="minor"/>
      </rPr>
      <t xml:space="preserve">Enrollment Summary Report </t>
    </r>
    <r>
      <rPr>
        <sz val="11"/>
        <color theme="1"/>
        <rFont val="Calibri"/>
        <family val="2"/>
        <scheme val="minor"/>
      </rPr>
      <t xml:space="preserve">(2021 and 2022), California Dept. of Managed Health Care; and </t>
    </r>
    <r>
      <rPr>
        <i/>
        <sz val="11"/>
        <color theme="1"/>
        <rFont val="Calibri"/>
        <family val="2"/>
        <scheme val="minor"/>
      </rPr>
      <t xml:space="preserve">Health Insurance Covered Lives Report </t>
    </r>
    <r>
      <rPr>
        <sz val="11"/>
        <color theme="1"/>
        <rFont val="Calibri"/>
        <family val="2"/>
        <scheme val="minor"/>
      </rPr>
      <t>(2021 and 2022), California Dept. of Insurance.</t>
    </r>
  </si>
  <si>
    <t>Appendix I. Medi-Cal Managed Care Enrollment, by Insurer, 2021 and 2022</t>
  </si>
  <si>
    <t>Appendix H. Medicare Advantage Enrollment and Market Share, December 2021 and 2022</t>
  </si>
  <si>
    <t>Appendix G. Financial Summary, Selected CDI-Regulated Insurers, 2021 and 2022</t>
  </si>
  <si>
    <t>Appendix F. Financial Summary, DMHC-Regulated Health Plans</t>
  </si>
  <si>
    <t>Appendix J. Medi-Cal Contracting Between Plans, 2022</t>
  </si>
  <si>
    <r>
      <t xml:space="preserve">Sources: </t>
    </r>
    <r>
      <rPr>
        <i/>
        <sz val="11"/>
        <color theme="1"/>
        <rFont val="Calibri"/>
        <family val="2"/>
        <scheme val="minor"/>
      </rPr>
      <t xml:space="preserve">Enrollment Summary Report </t>
    </r>
    <r>
      <rPr>
        <sz val="11"/>
        <color theme="1"/>
        <rFont val="Calibri"/>
        <family val="2"/>
        <scheme val="minor"/>
      </rPr>
      <t>(2022), California Dept. of Managed Health Care (DMHC); and “HMO/Health Plan’s Financial Statement Search,” DMHC.</t>
    </r>
  </si>
  <si>
    <t>Appendix K. Patient Experience Ratings</t>
  </si>
  <si>
    <t>California Health Insurance Enrollment, by Insurer (Parent Grouping) and Market, 2022</t>
  </si>
  <si>
    <r>
      <t xml:space="preserve">Sources: “List of All Licensed Plans, as of November 30, 2023,” DMHC; </t>
    </r>
    <r>
      <rPr>
        <i/>
        <sz val="11"/>
        <color theme="1"/>
        <rFont val="Calibri"/>
        <family val="2"/>
        <scheme val="minor"/>
      </rPr>
      <t>Enrollment Summary Report</t>
    </r>
    <r>
      <rPr>
        <sz val="11"/>
        <color theme="1"/>
        <rFont val="Calibri"/>
        <family val="2"/>
        <scheme val="minor"/>
      </rPr>
      <t xml:space="preserve"> (2022), DMHC; “Health Plan Financial Summary Report” (2022), DMHC; “HMO/Health Plan’s Financial Statement Search” (2022), DMHC; and author research into DMHC financial filings, plan announcements, and public documents. For additional information on tax status, see “Medical Loss Ratio Data and System Resources” (2022), Centers for Medicare &amp; Medicaid Services; and “CAHP Membership Directory” (2022), California Assn. of Health Plans.</t>
    </r>
  </si>
  <si>
    <t>Current Assets: Liabilities</t>
  </si>
  <si>
    <t>No enrollment as of December 2022. In October 2022, withdrew its application for CMS licensure.</t>
  </si>
  <si>
    <t>First enrollment in 2020.</t>
  </si>
  <si>
    <t>Doing business as Golden Bay Health Plan.</t>
  </si>
  <si>
    <t>First enrollment in 2022 (from Humana Medicare Advantage).</t>
  </si>
  <si>
    <t>Focus on linguistically specific delivery system for senior Vietnamese population.</t>
  </si>
  <si>
    <t>No enrollment as of December 2022. Will operate in Orange and Riverside Counties.</t>
  </si>
  <si>
    <t>First enrollment in 2020, subcontracted from UnitedHealthcare, Alignment, and more recently, from Western Health Advantage.</t>
  </si>
  <si>
    <t>Medicare Advantage for SF County</t>
  </si>
  <si>
    <t>Sources: "List of All Licensed Plans, as of October 31, 2022," DMHC; and author research into DMHC financial filings, plan announcements, and public documents at "HMO/Health Plan's Financial Statement Search," DMHC.</t>
  </si>
  <si>
    <t>Growth over Prior Year</t>
  </si>
  <si>
    <r>
      <t xml:space="preserve">Notes: </t>
    </r>
    <r>
      <rPr>
        <i/>
        <sz val="11"/>
        <color theme="1"/>
        <rFont val="Calibri"/>
        <family val="2"/>
        <scheme val="minor"/>
      </rPr>
      <t>DMHC</t>
    </r>
    <r>
      <rPr>
        <sz val="11"/>
        <color theme="1"/>
        <rFont val="Calibri"/>
        <family val="2"/>
        <scheme val="minor"/>
      </rPr>
      <t xml:space="preserve"> is California Department of Managed Health Care. </t>
    </r>
    <r>
      <rPr>
        <i/>
        <sz val="11"/>
        <color theme="1"/>
        <rFont val="Calibri"/>
        <family val="2"/>
        <scheme val="minor"/>
      </rPr>
      <t>Limited or restricted license</t>
    </r>
    <r>
      <rPr>
        <sz val="11"/>
        <color theme="1"/>
        <rFont val="Calibri"/>
        <family val="2"/>
        <scheme val="minor"/>
      </rPr>
      <t xml:space="preserve"> means permitted to assume full risk for physician and hospital services, but contracts with other health plans for enrollment.</t>
    </r>
    <r>
      <rPr>
        <i/>
        <sz val="11"/>
        <color theme="1"/>
        <rFont val="Calibri"/>
        <family val="2"/>
        <scheme val="minor"/>
      </rPr>
      <t xml:space="preserve"> Health expense ratio</t>
    </r>
    <r>
      <rPr>
        <sz val="11"/>
        <color theme="1"/>
        <rFont val="Calibri"/>
        <family val="2"/>
        <scheme val="minor"/>
      </rPr>
      <t xml:space="preserve"> is medical costs divided by revenues. </t>
    </r>
    <r>
      <rPr>
        <i/>
        <sz val="11"/>
        <color theme="1"/>
        <rFont val="Calibri"/>
        <family val="2"/>
        <scheme val="minor"/>
      </rPr>
      <t>FYE</t>
    </r>
    <r>
      <rPr>
        <sz val="11"/>
        <color theme="1"/>
        <rFont val="Calibri"/>
        <family val="2"/>
        <scheme val="minor"/>
      </rPr>
      <t xml:space="preserve"> is fiscal year-end. FYE figures are shown for all plans as of FY 2022. Growth shown is over the prior fiscal year. Total enrollees shown in this table may differ from other figures in the report due to timing (this table reflects enrollment reported on the FYE annual statements) and comprehensiveness (this table reflects all categories of enrollment, including enrollment from other plans, administrative services only, and other sources of enrollment). In this table, the following plan financials reflect multistate activity: Arcadian, Humana Health Plan of California, Humana Health Plan of Texas, Kaiser, and Providence Health Assurance.</t>
    </r>
  </si>
  <si>
    <t>Income and Revenue (in Millions)</t>
  </si>
  <si>
    <r>
      <t>Aetna Life</t>
    </r>
    <r>
      <rPr>
        <b/>
        <vertAlign val="superscript"/>
        <sz val="11"/>
        <rFont val="Calibri"/>
        <family val="2"/>
        <scheme val="minor"/>
      </rPr>
      <t>*</t>
    </r>
  </si>
  <si>
    <r>
      <t>Cigna Health &amp; Life</t>
    </r>
    <r>
      <rPr>
        <b/>
        <vertAlign val="superscript"/>
        <sz val="11"/>
        <rFont val="Calibri"/>
        <family val="2"/>
        <scheme val="minor"/>
      </rPr>
      <t>*</t>
    </r>
  </si>
  <si>
    <r>
      <t>Health Net Life</t>
    </r>
    <r>
      <rPr>
        <b/>
        <vertAlign val="superscript"/>
        <sz val="11"/>
        <rFont val="Calibri"/>
        <family val="2"/>
        <scheme val="minor"/>
      </rPr>
      <t>*</t>
    </r>
  </si>
  <si>
    <r>
      <t>Sierra Health &amp; Life</t>
    </r>
    <r>
      <rPr>
        <b/>
        <vertAlign val="superscript"/>
        <sz val="11"/>
        <rFont val="Calibri"/>
        <family val="2"/>
        <scheme val="minor"/>
      </rPr>
      <t>*</t>
    </r>
  </si>
  <si>
    <r>
      <t>United Healthcare Insurance</t>
    </r>
    <r>
      <rPr>
        <b/>
        <vertAlign val="superscript"/>
        <sz val="11"/>
        <rFont val="Calibri"/>
        <family val="2"/>
        <scheme val="minor"/>
      </rPr>
      <t>*</t>
    </r>
  </si>
  <si>
    <t>Margin (Net Income as % of Revenue)</t>
  </si>
  <si>
    <t>Revenue</t>
  </si>
  <si>
    <t>Distribution of A&amp;H Business</t>
  </si>
  <si>
    <t>Taxes/Licenses/Fees (Nonfederal) as % of Revenue</t>
  </si>
  <si>
    <t>Premium as % of Capital and Surplus</t>
  </si>
  <si>
    <r>
      <t xml:space="preserve">Notes: </t>
    </r>
    <r>
      <rPr>
        <i/>
        <sz val="11"/>
        <color theme="1"/>
        <rFont val="Calibri"/>
        <family val="2"/>
        <scheme val="minor"/>
      </rPr>
      <t>CDI</t>
    </r>
    <r>
      <rPr>
        <sz val="11"/>
        <color theme="1"/>
        <rFont val="Calibri"/>
        <family val="2"/>
        <scheme val="minor"/>
      </rPr>
      <t xml:space="preserve"> is California Department of Insurance. </t>
    </r>
    <r>
      <rPr>
        <i/>
        <sz val="11"/>
        <color theme="1"/>
        <rFont val="Calibri"/>
        <family val="2"/>
        <scheme val="minor"/>
      </rPr>
      <t>Revenue</t>
    </r>
    <r>
      <rPr>
        <sz val="11"/>
        <color theme="1"/>
        <rFont val="Calibri"/>
        <family val="2"/>
        <scheme val="minor"/>
      </rPr>
      <t xml:space="preserve"> refers to total company revenues, as reported in regulatory filings. For official company names, see Appendix D. </t>
    </r>
    <r>
      <rPr>
        <i/>
        <sz val="11"/>
        <color theme="1"/>
        <rFont val="Calibri"/>
        <family val="2"/>
        <scheme val="minor"/>
      </rPr>
      <t>A&amp;H</t>
    </r>
    <r>
      <rPr>
        <sz val="11"/>
        <color theme="1"/>
        <rFont val="Calibri"/>
        <family val="2"/>
        <scheme val="minor"/>
      </rPr>
      <t xml:space="preserve"> refers to accident and health, the line of business encompassing comprehensive major medical insurance and other products such as dental insurance and Medicare Part D stand-alone coverage.</t>
    </r>
  </si>
  <si>
    <r>
      <t xml:space="preserve">Sources: </t>
    </r>
    <r>
      <rPr>
        <i/>
        <sz val="11"/>
        <color theme="1"/>
        <rFont val="Calibri"/>
        <family val="2"/>
        <scheme val="minor"/>
      </rPr>
      <t>Annual Financial Statements</t>
    </r>
    <r>
      <rPr>
        <sz val="11"/>
        <color theme="1"/>
        <rFont val="Calibri"/>
        <family val="2"/>
        <scheme val="minor"/>
      </rPr>
      <t xml:space="preserve"> (2021 and 2022), CDI; </t>
    </r>
    <r>
      <rPr>
        <i/>
        <sz val="11"/>
        <color theme="1"/>
        <rFont val="Calibri"/>
        <family val="2"/>
        <scheme val="minor"/>
      </rPr>
      <t>Life and Annuity Market Share Report</t>
    </r>
    <r>
      <rPr>
        <sz val="11"/>
        <color theme="1"/>
        <rFont val="Calibri"/>
        <family val="2"/>
        <scheme val="minor"/>
      </rPr>
      <t xml:space="preserve"> (2021 and 2022), CDI; and </t>
    </r>
    <r>
      <rPr>
        <i/>
        <sz val="11"/>
        <color theme="1"/>
        <rFont val="Calibri"/>
        <family val="2"/>
        <scheme val="minor"/>
      </rPr>
      <t>California Health Market Share Report</t>
    </r>
    <r>
      <rPr>
        <sz val="11"/>
        <color theme="1"/>
        <rFont val="Calibri"/>
        <family val="2"/>
        <scheme val="minor"/>
      </rPr>
      <t xml:space="preserve"> (2021 and 2022), acquired by special request to CDI Rate Specialist Bureau.</t>
    </r>
  </si>
  <si>
    <r>
      <t>L.A. Care</t>
    </r>
    <r>
      <rPr>
        <vertAlign val="superscript"/>
        <sz val="11"/>
        <rFont val="Calibri"/>
        <family val="2"/>
        <scheme val="minor"/>
      </rPr>
      <t>*</t>
    </r>
  </si>
  <si>
    <r>
      <t>Inland Empire</t>
    </r>
    <r>
      <rPr>
        <vertAlign val="superscript"/>
        <sz val="11"/>
        <rFont val="Calibri"/>
        <family val="2"/>
        <scheme val="minor"/>
      </rPr>
      <t>*</t>
    </r>
  </si>
  <si>
    <r>
      <t>CalOptima</t>
    </r>
    <r>
      <rPr>
        <vertAlign val="superscript"/>
        <sz val="11"/>
        <rFont val="Calibri"/>
        <family val="2"/>
        <scheme val="minor"/>
      </rPr>
      <t>*</t>
    </r>
  </si>
  <si>
    <r>
      <t>Partnership</t>
    </r>
    <r>
      <rPr>
        <vertAlign val="superscript"/>
        <sz val="11"/>
        <rFont val="Calibri"/>
        <family val="2"/>
        <scheme val="minor"/>
      </rPr>
      <t>*</t>
    </r>
  </si>
  <si>
    <r>
      <t>Health Plan of San Joaquin</t>
    </r>
    <r>
      <rPr>
        <vertAlign val="superscript"/>
        <sz val="11"/>
        <rFont val="Calibri"/>
        <family val="2"/>
        <scheme val="minor"/>
      </rPr>
      <t>*</t>
    </r>
  </si>
  <si>
    <r>
      <t>CalViva Health</t>
    </r>
    <r>
      <rPr>
        <vertAlign val="superscript"/>
        <sz val="11"/>
        <rFont val="Calibri"/>
        <family val="2"/>
        <scheme val="minor"/>
      </rPr>
      <t>*</t>
    </r>
  </si>
  <si>
    <r>
      <t>Central California Alliance</t>
    </r>
    <r>
      <rPr>
        <vertAlign val="superscript"/>
        <sz val="11"/>
        <rFont val="Calibri"/>
        <family val="2"/>
        <scheme val="minor"/>
      </rPr>
      <t>*</t>
    </r>
  </si>
  <si>
    <r>
      <t>Kern Family Health Care</t>
    </r>
    <r>
      <rPr>
        <vertAlign val="superscript"/>
        <sz val="11"/>
        <rFont val="Calibri"/>
        <family val="2"/>
        <scheme val="minor"/>
      </rPr>
      <t>*</t>
    </r>
  </si>
  <si>
    <r>
      <t>Santa Clara Family Health Plan</t>
    </r>
    <r>
      <rPr>
        <vertAlign val="superscript"/>
        <sz val="11"/>
        <rFont val="Calibri"/>
        <family val="2"/>
        <scheme val="minor"/>
      </rPr>
      <t>*</t>
    </r>
  </si>
  <si>
    <r>
      <t>Alameda Alliance</t>
    </r>
    <r>
      <rPr>
        <vertAlign val="superscript"/>
        <sz val="11"/>
        <rFont val="Calibri"/>
        <family val="2"/>
        <scheme val="minor"/>
      </rPr>
      <t>*</t>
    </r>
  </si>
  <si>
    <r>
      <t>Contra Costa Health Plan</t>
    </r>
    <r>
      <rPr>
        <vertAlign val="superscript"/>
        <sz val="11"/>
        <rFont val="Calibri"/>
        <family val="2"/>
        <scheme val="minor"/>
      </rPr>
      <t>*</t>
    </r>
  </si>
  <si>
    <r>
      <t>CenCal</t>
    </r>
    <r>
      <rPr>
        <vertAlign val="superscript"/>
        <sz val="11"/>
        <rFont val="Calibri"/>
        <family val="2"/>
        <scheme val="minor"/>
      </rPr>
      <t>*</t>
    </r>
  </si>
  <si>
    <r>
      <t>San Francisco</t>
    </r>
    <r>
      <rPr>
        <vertAlign val="superscript"/>
        <sz val="11"/>
        <rFont val="Calibri"/>
        <family val="2"/>
        <scheme val="minor"/>
      </rPr>
      <t>*</t>
    </r>
  </si>
  <si>
    <r>
      <t>Health Plan of San Mateo</t>
    </r>
    <r>
      <rPr>
        <vertAlign val="superscript"/>
        <sz val="11"/>
        <rFont val="Calibri"/>
        <family val="2"/>
        <scheme val="minor"/>
      </rPr>
      <t>*</t>
    </r>
  </si>
  <si>
    <t>* County-based plans.</t>
  </si>
  <si>
    <t>Los Angeles, San Diego</t>
  </si>
  <si>
    <t>Los Angeles, Riverside, San Bernardino</t>
  </si>
  <si>
    <r>
      <t xml:space="preserve">Sources: </t>
    </r>
    <r>
      <rPr>
        <i/>
        <sz val="11"/>
        <color theme="1"/>
        <rFont val="Calibri"/>
        <family val="2"/>
        <scheme val="minor"/>
      </rPr>
      <t xml:space="preserve">Enrollment Summary Reports </t>
    </r>
    <r>
      <rPr>
        <sz val="11"/>
        <color theme="1"/>
        <rFont val="Calibri"/>
        <family val="2"/>
        <scheme val="minor"/>
      </rPr>
      <t xml:space="preserve">(2021 and 2022), California Dept. of Managed Health Care, as reported in </t>
    </r>
    <r>
      <rPr>
        <i/>
        <sz val="11"/>
        <color theme="1"/>
        <rFont val="Calibri"/>
        <family val="2"/>
        <scheme val="minor"/>
      </rPr>
      <t>California Health Insurers, Enrollment, 2023 — Data</t>
    </r>
    <r>
      <rPr>
        <sz val="11"/>
        <color theme="1"/>
        <rFont val="Calibri"/>
        <family val="2"/>
        <scheme val="minor"/>
      </rPr>
      <t xml:space="preserve">, CHCF, October 2023. County presence from the </t>
    </r>
    <r>
      <rPr>
        <i/>
        <sz val="11"/>
        <color theme="1"/>
        <rFont val="Calibri"/>
        <family val="2"/>
        <scheme val="minor"/>
      </rPr>
      <t>Medicare Managed Care Enrollment Report</t>
    </r>
    <r>
      <rPr>
        <sz val="11"/>
        <color theme="1"/>
        <rFont val="Calibri"/>
        <family val="2"/>
        <scheme val="minor"/>
      </rPr>
      <t xml:space="preserve"> (Dec. 2022), California Health and Human Services Agency.</t>
    </r>
  </si>
  <si>
    <t>MemorialCare Select (Formerly Seaside)</t>
  </si>
  <si>
    <r>
      <t>Alameda Alliance</t>
    </r>
    <r>
      <rPr>
        <vertAlign val="superscript"/>
        <sz val="11"/>
        <color theme="1"/>
        <rFont val="Calibri"/>
        <family val="2"/>
        <scheme val="minor"/>
      </rPr>
      <t>*</t>
    </r>
  </si>
  <si>
    <r>
      <t>CalOptima</t>
    </r>
    <r>
      <rPr>
        <vertAlign val="superscript"/>
        <sz val="11"/>
        <color theme="1"/>
        <rFont val="Calibri"/>
        <family val="2"/>
        <scheme val="minor"/>
      </rPr>
      <t>*</t>
    </r>
  </si>
  <si>
    <r>
      <t>CalViva</t>
    </r>
    <r>
      <rPr>
        <vertAlign val="superscript"/>
        <sz val="11"/>
        <color theme="1"/>
        <rFont val="Calibri"/>
        <family val="2"/>
        <scheme val="minor"/>
      </rPr>
      <t>*</t>
    </r>
  </si>
  <si>
    <r>
      <t>Contra Costa Health Plan</t>
    </r>
    <r>
      <rPr>
        <vertAlign val="superscript"/>
        <sz val="11"/>
        <color theme="1"/>
        <rFont val="Calibri"/>
        <family val="2"/>
        <scheme val="minor"/>
      </rPr>
      <t>*</t>
    </r>
  </si>
  <si>
    <r>
      <t>Gold Coast</t>
    </r>
    <r>
      <rPr>
        <vertAlign val="superscript"/>
        <sz val="11"/>
        <color theme="1"/>
        <rFont val="Calibri"/>
        <family val="2"/>
        <scheme val="minor"/>
      </rPr>
      <t>*</t>
    </r>
  </si>
  <si>
    <r>
      <t>Health Plan of San Mateo</t>
    </r>
    <r>
      <rPr>
        <vertAlign val="superscript"/>
        <sz val="11"/>
        <color theme="1"/>
        <rFont val="Calibri"/>
        <family val="2"/>
        <scheme val="minor"/>
      </rPr>
      <t>*</t>
    </r>
  </si>
  <si>
    <r>
      <t>Inland Empire</t>
    </r>
    <r>
      <rPr>
        <vertAlign val="superscript"/>
        <sz val="11"/>
        <color theme="1"/>
        <rFont val="Calibri"/>
        <family val="2"/>
        <scheme val="minor"/>
      </rPr>
      <t>*</t>
    </r>
  </si>
  <si>
    <r>
      <t>Kern Family Health Plan</t>
    </r>
    <r>
      <rPr>
        <vertAlign val="superscript"/>
        <sz val="11"/>
        <color theme="1"/>
        <rFont val="Calibri"/>
        <family val="2"/>
        <scheme val="minor"/>
      </rPr>
      <t>*</t>
    </r>
  </si>
  <si>
    <r>
      <t>L.A. Care</t>
    </r>
    <r>
      <rPr>
        <vertAlign val="superscript"/>
        <sz val="11"/>
        <color theme="1"/>
        <rFont val="Calibri"/>
        <family val="2"/>
        <scheme val="minor"/>
      </rPr>
      <t>*</t>
    </r>
  </si>
  <si>
    <r>
      <t>Partnership</t>
    </r>
    <r>
      <rPr>
        <vertAlign val="superscript"/>
        <sz val="11"/>
        <color theme="1"/>
        <rFont val="Calibri"/>
        <family val="2"/>
        <scheme val="minor"/>
      </rPr>
      <t>*</t>
    </r>
  </si>
  <si>
    <r>
      <t>San Francisco</t>
    </r>
    <r>
      <rPr>
        <vertAlign val="superscript"/>
        <sz val="11"/>
        <color theme="1"/>
        <rFont val="Calibri"/>
        <family val="2"/>
        <scheme val="minor"/>
      </rPr>
      <t>*</t>
    </r>
  </si>
  <si>
    <r>
      <t>Health Plan of San Joaquin</t>
    </r>
    <r>
      <rPr>
        <vertAlign val="superscript"/>
        <sz val="11"/>
        <color theme="1"/>
        <rFont val="Calibri"/>
        <family val="2"/>
        <scheme val="minor"/>
      </rPr>
      <t>*</t>
    </r>
  </si>
  <si>
    <r>
      <t>Santa Clara Family Health Plan</t>
    </r>
    <r>
      <rPr>
        <vertAlign val="superscript"/>
        <sz val="11"/>
        <color theme="1"/>
        <rFont val="Calibri"/>
        <family val="2"/>
        <scheme val="minor"/>
      </rPr>
      <t>*</t>
    </r>
  </si>
  <si>
    <t>Notes: Includes Medi-Cal business only. From other plans (FOP) is subcontracted enrollment from other plans and not included in the Medi-Cal enrollment from regulators, which reflects direct health plan contracts with the state. For example, Kaiser subcontracted care for 704,442 Medi-Cal enrollees from 12 other plans. This enrollment is in addition to the 187,327 Medi-Cal enrollees Kaiser contracted for directly and reported to regulators as its “Medi-Cal enrollment.” Some health plans reporting FOP enrollment do not identify the type of business; therefore, it is possible that some of the unidentified FOP enrollment could also be Medi-Cal. MemorialCare Select Health Plan was formerly Seaside. Gold Coast Health Plan, operated by Ventura county, is the only remaining county-based Medi-Cal plan regulated only by the California Department of Health Care Services. See Appendix I for information on Medi-Cal counties of operation.</t>
  </si>
  <si>
    <t>Using any number from 0 to 10, where 0 is the worst personal doctor possible and 10 is the best personal doctor possible, what number would you use to rate your personal doctor? (CDII/OPA uses the responses of 9 or 10 for this question.)</t>
  </si>
  <si>
    <t>Using any number from 0 to 10, where 0 is the worst health care possible and 10 is the best health care possible, what number would you use to rate all your health care in the last 12 months? (CDII/OPA uses the responses of 9 or 10 for this question.)</t>
  </si>
  <si>
    <t>We want to know your rating of the specialist you talked to most often in the last 12 months. Using any number from 0 to 10, where 0 is the worst specialist possible and 10 is the best specialist possible, what number would you use to rate that specialist? (CDII/OPA uses the responses of 9 or 10 for this question.)</t>
  </si>
  <si>
    <t>In the last 12 months, how often did your personal doctor seem informed and up-to-date about the care you got from these doctors or other health providers?</t>
  </si>
  <si>
    <t>Summary score based on the following: In the last 12 months, how often did your personal doctor (1) explain things in a way that was easy to understand?, (2) listen carefully to you?, (3) show respect for what you had to say?, (4) spend enough time with you?</t>
  </si>
  <si>
    <t>In the last 12 months, when you needed care right away, how often did you get care as soon as you needed (never–always)?</t>
  </si>
  <si>
    <t>In the last 12 months, how often was it easy to get the care, tests, or treatment you needed (never–always)?</t>
  </si>
  <si>
    <t>Using any number from 0 to 10, where 0 is the worst health plan possible and 10 is the best health plan possible, what number would you use to rate your health plan? (CDII/OPA uses the responses of 9 or 10 for this question.)</t>
  </si>
  <si>
    <t>In the last 12 months, how often did your health plan handle your claims quickly (never–always)?</t>
  </si>
  <si>
    <t>In the last 12 months, how often did your health plan’s customer service staff treat you with courtesy and respect (never–always)?</t>
  </si>
  <si>
    <r>
      <t xml:space="preserve">Sources: </t>
    </r>
    <r>
      <rPr>
        <i/>
        <sz val="11"/>
        <rFont val="Calibri"/>
        <family val="2"/>
        <scheme val="minor"/>
      </rPr>
      <t>California Health Care Quality Health Plan Report Card, 2023-24 Edition: Scoring Documentation for Public Reporting on CAHPS (Reporting Year 2023)</t>
    </r>
    <r>
      <rPr>
        <sz val="11"/>
        <rFont val="Calibri"/>
        <family val="2"/>
        <scheme val="minor"/>
      </rPr>
      <t xml:space="preserve"> (PDF), California Health &amp; Human Services Agency Center for Data Insights and Innovation (CDII) / Office of the Patient Advocate (OPA); and "HMO and PPO Quality Ratings Summary, 2023-24 Edition," OPA.</t>
    </r>
  </si>
  <si>
    <r>
      <t xml:space="preserve">Notes: </t>
    </r>
    <r>
      <rPr>
        <i/>
        <sz val="11"/>
        <rFont val="Calibri"/>
        <family val="2"/>
        <scheme val="minor"/>
      </rPr>
      <t>Total insured</t>
    </r>
    <r>
      <rPr>
        <sz val="11"/>
        <rFont val="Calibri"/>
        <family val="2"/>
        <scheme val="minor"/>
      </rPr>
      <t xml:space="preserve"> includes commercial, public (managed care), and other. </t>
    </r>
    <r>
      <rPr>
        <i/>
        <sz val="11"/>
        <rFont val="Calibri"/>
        <family val="2"/>
        <scheme val="minor"/>
      </rPr>
      <t>ASO</t>
    </r>
    <r>
      <rPr>
        <sz val="11"/>
        <rFont val="Calibri"/>
        <family val="2"/>
        <scheme val="minor"/>
      </rPr>
      <t xml:space="preserve"> (administrative services only) enrollment under DMHC (California Department of Managed Health Care) of 775,081 (not shown separately) was entirely from Blue Shield. See Appendix B for details. Enrollment percentages may not total 100% because not all enrollment categories are shown. CCA Health Plans of California was known as Vitality Health Plan before its acquisition by Commonwealth Care Alliance in 2022. PromiseCare Health Plan was formerly Global Health Plan. Essence Healthcare was Stanford Health Care Advantage. WellCare was formerly Easy Choice. MemorialCare Select was Seaside. Optum Health Plan of California was known as DaVita before its acquisition by UnitedHealth Company. Although filing separately, CareMore is an Anthem company, and Arcadian is owned by Humana. California Health and Wellness, Health Net of California, Health Net Community Solutions, and Wellcare (formerly Easy Choice) are all owned by Centene. As part of a trend separating public and private sector business into independently licensed DMHC health plans, Aetna now operates two plans (Aetna Health and Aetna Better Health for public enrollment), Anthem has three (Blue Cross of California, Blue Cross of California Partnership for Medi-Cal, and CareMore for Medicare), Blue Shield has two (Blue Shield of California and Blue Shield Promise for Medi-Cal), and UnitedHealth now operates six DMHC-licensed health plans (Monarch Health Plan, Optum, PrimeCare Medical Network, UHC, UnitedHealthcare Benefits Plan for Covered California enrollment, and UnitedHealthcare Community Plan). For more detail, see </t>
    </r>
    <r>
      <rPr>
        <i/>
        <sz val="11"/>
        <rFont val="Calibri"/>
        <family val="2"/>
        <scheme val="minor"/>
      </rPr>
      <t>California Health Insurers Enrollment Almanac, 2023 — Data</t>
    </r>
    <r>
      <rPr>
        <sz val="11"/>
        <rFont val="Calibri"/>
        <family val="2"/>
        <scheme val="minor"/>
      </rPr>
      <t>, available at “California Health Insurers, Enrollment — 2023 Edition.” Figures may not sum due to rounding.</t>
    </r>
  </si>
  <si>
    <r>
      <t xml:space="preserve">Notes: All enrollment figures are as of December. </t>
    </r>
    <r>
      <rPr>
        <i/>
        <sz val="11"/>
        <rFont val="Calibri"/>
        <family val="2"/>
        <scheme val="minor"/>
      </rPr>
      <t>DMHC</t>
    </r>
    <r>
      <rPr>
        <sz val="11"/>
        <rFont val="Calibri"/>
        <family val="2"/>
        <scheme val="minor"/>
      </rPr>
      <t xml:space="preserve"> is California Department of Managed Health Care. </t>
    </r>
    <r>
      <rPr>
        <i/>
        <sz val="11"/>
        <rFont val="Calibri"/>
        <family val="2"/>
        <scheme val="minor"/>
      </rPr>
      <t>CDI</t>
    </r>
    <r>
      <rPr>
        <sz val="11"/>
        <rFont val="Calibri"/>
        <family val="2"/>
        <scheme val="minor"/>
      </rPr>
      <t xml:space="preserve"> is California Department of Insurance. See related CHCF resources, including the California health insurance enrollment databases and Quick Reference Guides at “California Health Insurers and Enrollment — Almanac Collection.” </t>
    </r>
    <r>
      <rPr>
        <i/>
        <sz val="11"/>
        <rFont val="Calibri"/>
        <family val="2"/>
        <scheme val="minor"/>
      </rPr>
      <t>Public enrollment</t>
    </r>
    <r>
      <rPr>
        <sz val="11"/>
        <rFont val="Calibri"/>
        <family val="2"/>
        <scheme val="minor"/>
      </rPr>
      <t xml:space="preserve"> reflects managed care only. </t>
    </r>
    <r>
      <rPr>
        <i/>
        <sz val="11"/>
        <rFont val="Calibri"/>
        <family val="2"/>
        <scheme val="minor"/>
      </rPr>
      <t>Commercial total</t>
    </r>
    <r>
      <rPr>
        <sz val="11"/>
        <rFont val="Calibri"/>
        <family val="2"/>
        <scheme val="minor"/>
      </rPr>
      <t xml:space="preserve"> = Individual + Small group + Large group. </t>
    </r>
    <r>
      <rPr>
        <i/>
        <sz val="11"/>
        <rFont val="Calibri"/>
        <family val="2"/>
        <scheme val="minor"/>
      </rPr>
      <t>Large group</t>
    </r>
    <r>
      <rPr>
        <sz val="11"/>
        <rFont val="Calibri"/>
        <family val="2"/>
        <scheme val="minor"/>
      </rPr>
      <t xml:space="preserve"> includes Federal Employees Health Benefit Plan and Tricare enrollment, reported as distinct categories under CDI. DMHC began reporting federal employees enrolled in health plans exempt from DMHC regulation in </t>
    </r>
    <r>
      <rPr>
        <i/>
        <sz val="11"/>
        <rFont val="Calibri"/>
        <family val="2"/>
        <scheme val="minor"/>
      </rPr>
      <t>Other DMHC</t>
    </r>
    <r>
      <rPr>
        <sz val="11"/>
        <rFont val="Calibri"/>
        <family val="2"/>
        <scheme val="minor"/>
      </rPr>
      <t xml:space="preserve"> in 2021. </t>
    </r>
    <r>
      <rPr>
        <i/>
        <sz val="11"/>
        <rFont val="Calibri"/>
        <family val="2"/>
        <scheme val="minor"/>
      </rPr>
      <t>Medicare managed care</t>
    </r>
    <r>
      <rPr>
        <sz val="11"/>
        <rFont val="Calibri"/>
        <family val="2"/>
        <scheme val="minor"/>
      </rPr>
      <t xml:space="preserve"> = Medicare risk + Medicare cost; it excludes Medicare Part D stand-alone coverage and Medicare Supplement. </t>
    </r>
    <r>
      <rPr>
        <i/>
        <sz val="11"/>
        <rFont val="Calibri"/>
        <family val="2"/>
        <scheme val="minor"/>
      </rPr>
      <t>Student</t>
    </r>
    <r>
      <rPr>
        <sz val="11"/>
        <rFont val="Calibri"/>
        <family val="2"/>
        <scheme val="minor"/>
      </rPr>
      <t xml:space="preserve"> and </t>
    </r>
    <r>
      <rPr>
        <i/>
        <sz val="11"/>
        <rFont val="Calibri"/>
        <family val="2"/>
        <scheme val="minor"/>
      </rPr>
      <t>Mini-Med</t>
    </r>
    <r>
      <rPr>
        <sz val="11"/>
        <rFont val="Calibri"/>
        <family val="2"/>
        <scheme val="minor"/>
      </rPr>
      <t xml:space="preserve"> categories are CDI categories only. </t>
    </r>
    <r>
      <rPr>
        <i/>
        <sz val="11"/>
        <rFont val="Calibri"/>
        <family val="2"/>
        <scheme val="minor"/>
      </rPr>
      <t xml:space="preserve">Other DMHC </t>
    </r>
    <r>
      <rPr>
        <sz val="11"/>
        <rFont val="Calibri"/>
        <family val="2"/>
        <scheme val="minor"/>
      </rPr>
      <t xml:space="preserve">is referred to as </t>
    </r>
    <r>
      <rPr>
        <i/>
        <sz val="11"/>
        <rFont val="Calibri"/>
        <family val="2"/>
        <scheme val="minor"/>
      </rPr>
      <t>Other sources of enrollment</t>
    </r>
    <r>
      <rPr>
        <sz val="11"/>
        <rFont val="Calibri"/>
        <family val="2"/>
        <scheme val="minor"/>
      </rPr>
      <t xml:space="preserve"> in DMHC reporting. Depending on the year, it may include In-Home Supportive Services, dual Medi-Cal/Medicare, out-of-state, and Medi-Cal Dental enrollment. </t>
    </r>
    <r>
      <rPr>
        <i/>
        <sz val="11"/>
        <rFont val="Calibri"/>
        <family val="2"/>
        <scheme val="minor"/>
      </rPr>
      <t>From other plans</t>
    </r>
    <r>
      <rPr>
        <sz val="11"/>
        <rFont val="Calibri"/>
        <family val="2"/>
        <scheme val="minor"/>
      </rPr>
      <t xml:space="preserve">, a DMHC-only category, is subcontracted enrollment (often Medi-Cal). </t>
    </r>
    <r>
      <rPr>
        <i/>
        <sz val="11"/>
        <rFont val="Calibri"/>
        <family val="2"/>
        <scheme val="minor"/>
      </rPr>
      <t>Insured total</t>
    </r>
    <r>
      <rPr>
        <sz val="11"/>
        <rFont val="Calibri"/>
        <family val="2"/>
        <scheme val="minor"/>
      </rPr>
      <t xml:space="preserve"> = Commercial and Public + Other total. </t>
    </r>
    <r>
      <rPr>
        <i/>
        <sz val="11"/>
        <rFont val="Calibri"/>
        <family val="2"/>
        <scheme val="minor"/>
      </rPr>
      <t>Administrative services only</t>
    </r>
    <r>
      <rPr>
        <sz val="11"/>
        <rFont val="Calibri"/>
        <family val="2"/>
        <scheme val="minor"/>
      </rPr>
      <t xml:space="preserve"> is provided to self-insured employers.</t>
    </r>
  </si>
  <si>
    <r>
      <t xml:space="preserve">Notes: All enrollment figures are as of December. </t>
    </r>
    <r>
      <rPr>
        <i/>
        <sz val="11"/>
        <rFont val="Calibri"/>
        <family val="2"/>
        <scheme val="minor"/>
      </rPr>
      <t xml:space="preserve">DMHC </t>
    </r>
    <r>
      <rPr>
        <sz val="11"/>
        <rFont val="Calibri"/>
        <family val="2"/>
        <scheme val="minor"/>
      </rPr>
      <t xml:space="preserve">is California Department of Managed Health Care. </t>
    </r>
    <r>
      <rPr>
        <i/>
        <sz val="11"/>
        <rFont val="Calibri"/>
        <family val="2"/>
        <scheme val="minor"/>
      </rPr>
      <t xml:space="preserve">CDI </t>
    </r>
    <r>
      <rPr>
        <sz val="11"/>
        <rFont val="Calibri"/>
        <family val="2"/>
        <scheme val="minor"/>
      </rPr>
      <t>is California Department of Insurance.</t>
    </r>
    <r>
      <rPr>
        <i/>
        <sz val="11"/>
        <rFont val="Calibri"/>
        <family val="2"/>
        <scheme val="minor"/>
      </rPr>
      <t xml:space="preserve"> </t>
    </r>
    <r>
      <rPr>
        <sz val="11"/>
        <rFont val="Calibri"/>
        <family val="2"/>
        <scheme val="minor"/>
      </rPr>
      <t xml:space="preserve">See related CHCF resources, including the California health insurance enrollment databases and Quick Reference Guides at “California Health Insurers and Enrollment — Almanac Collection.” </t>
    </r>
    <r>
      <rPr>
        <i/>
        <sz val="11"/>
        <rFont val="Calibri"/>
        <family val="2"/>
        <scheme val="minor"/>
      </rPr>
      <t>Public enrollment</t>
    </r>
    <r>
      <rPr>
        <sz val="11"/>
        <rFont val="Calibri"/>
        <family val="2"/>
        <scheme val="minor"/>
      </rPr>
      <t xml:space="preserve"> reflects managed care only. </t>
    </r>
    <r>
      <rPr>
        <i/>
        <sz val="11"/>
        <rFont val="Calibri"/>
        <family val="2"/>
        <scheme val="minor"/>
      </rPr>
      <t>Commercial total</t>
    </r>
    <r>
      <rPr>
        <sz val="11"/>
        <rFont val="Calibri"/>
        <family val="2"/>
        <scheme val="minor"/>
      </rPr>
      <t xml:space="preserve"> = Individual + Small group + Large group. </t>
    </r>
    <r>
      <rPr>
        <i/>
        <sz val="11"/>
        <rFont val="Calibri"/>
        <family val="2"/>
        <scheme val="minor"/>
      </rPr>
      <t>Large group</t>
    </r>
    <r>
      <rPr>
        <sz val="11"/>
        <rFont val="Calibri"/>
        <family val="2"/>
        <scheme val="minor"/>
      </rPr>
      <t xml:space="preserve"> includes Federal Employees Health Benefit Plan and Tricare enrollment, reported as distinct categories under CDI. DMHC began reporting federal employees enrolled in health plans exempt from DMHC regulation in </t>
    </r>
    <r>
      <rPr>
        <i/>
        <sz val="11"/>
        <rFont val="Calibri"/>
        <family val="2"/>
        <scheme val="minor"/>
      </rPr>
      <t>Other DMHC</t>
    </r>
    <r>
      <rPr>
        <sz val="11"/>
        <rFont val="Calibri"/>
        <family val="2"/>
        <scheme val="minor"/>
      </rPr>
      <t xml:space="preserve"> in 2021. </t>
    </r>
    <r>
      <rPr>
        <i/>
        <sz val="11"/>
        <rFont val="Calibri"/>
        <family val="2"/>
        <scheme val="minor"/>
      </rPr>
      <t>Medicare managed care</t>
    </r>
    <r>
      <rPr>
        <sz val="11"/>
        <rFont val="Calibri"/>
        <family val="2"/>
        <scheme val="minor"/>
      </rPr>
      <t xml:space="preserve"> = Medicare risk + Medicare cost; it excludes Medicare Part D stand-alone coverage and Medicare Supplement. </t>
    </r>
    <r>
      <rPr>
        <i/>
        <sz val="11"/>
        <rFont val="Calibri"/>
        <family val="2"/>
        <scheme val="minor"/>
      </rPr>
      <t>Student</t>
    </r>
    <r>
      <rPr>
        <sz val="11"/>
        <rFont val="Calibri"/>
        <family val="2"/>
        <scheme val="minor"/>
      </rPr>
      <t xml:space="preserve"> and </t>
    </r>
    <r>
      <rPr>
        <i/>
        <sz val="11"/>
        <rFont val="Calibri"/>
        <family val="2"/>
        <scheme val="minor"/>
      </rPr>
      <t>Mini-Med</t>
    </r>
    <r>
      <rPr>
        <sz val="11"/>
        <rFont val="Calibri"/>
        <family val="2"/>
        <scheme val="minor"/>
      </rPr>
      <t xml:space="preserve"> categories are CDI categories only. </t>
    </r>
    <r>
      <rPr>
        <i/>
        <sz val="11"/>
        <rFont val="Calibri"/>
        <family val="2"/>
        <scheme val="minor"/>
      </rPr>
      <t xml:space="preserve">Other DMHC </t>
    </r>
    <r>
      <rPr>
        <sz val="11"/>
        <rFont val="Calibri"/>
        <family val="2"/>
        <scheme val="minor"/>
      </rPr>
      <t xml:space="preserve">is referred to as </t>
    </r>
    <r>
      <rPr>
        <i/>
        <sz val="11"/>
        <rFont val="Calibri"/>
        <family val="2"/>
        <scheme val="minor"/>
      </rPr>
      <t>Other Sources of Enrollment</t>
    </r>
    <r>
      <rPr>
        <sz val="11"/>
        <rFont val="Calibri"/>
        <family val="2"/>
        <scheme val="minor"/>
      </rPr>
      <t xml:space="preserve"> in DMHC reporting. Depending on the year, it may include In-Home Supportive Services, dual Medi-Cal/Medicare, out-of-state, and Medi-Cal Dental enrollment. </t>
    </r>
    <r>
      <rPr>
        <i/>
        <sz val="11"/>
        <rFont val="Calibri"/>
        <family val="2"/>
        <scheme val="minor"/>
      </rPr>
      <t>From other plans</t>
    </r>
    <r>
      <rPr>
        <sz val="11"/>
        <rFont val="Calibri"/>
        <family val="2"/>
        <scheme val="minor"/>
      </rPr>
      <t xml:space="preserve">, a DMHC-only category, is subcontracted enrollment (often Medi-Cal). </t>
    </r>
    <r>
      <rPr>
        <i/>
        <sz val="11"/>
        <rFont val="Calibri"/>
        <family val="2"/>
        <scheme val="minor"/>
      </rPr>
      <t>Insured total</t>
    </r>
    <r>
      <rPr>
        <sz val="11"/>
        <rFont val="Calibri"/>
        <family val="2"/>
        <scheme val="minor"/>
      </rPr>
      <t xml:space="preserve"> = Commercial and Public + Other total. </t>
    </r>
    <r>
      <rPr>
        <i/>
        <sz val="11"/>
        <rFont val="Calibri"/>
        <family val="2"/>
        <scheme val="minor"/>
      </rPr>
      <t>Administrative services only</t>
    </r>
    <r>
      <rPr>
        <sz val="11"/>
        <rFont val="Calibri"/>
        <family val="2"/>
        <scheme val="minor"/>
      </rPr>
      <t xml:space="preserve"> is provided to self-insured employers.</t>
    </r>
  </si>
  <si>
    <r>
      <t xml:space="preserve">Notes: All enrollment figures are as of December. </t>
    </r>
    <r>
      <rPr>
        <i/>
        <sz val="11"/>
        <rFont val="Calibri"/>
        <family val="2"/>
        <scheme val="minor"/>
      </rPr>
      <t xml:space="preserve">DMHC </t>
    </r>
    <r>
      <rPr>
        <sz val="11"/>
        <rFont val="Calibri"/>
        <family val="2"/>
        <scheme val="minor"/>
      </rPr>
      <t>is California Department of Managed Health Care.</t>
    </r>
    <r>
      <rPr>
        <i/>
        <sz val="11"/>
        <rFont val="Calibri"/>
        <family val="2"/>
        <scheme val="minor"/>
      </rPr>
      <t xml:space="preserve"> CDI </t>
    </r>
    <r>
      <rPr>
        <sz val="11"/>
        <rFont val="Calibri"/>
        <family val="2"/>
        <scheme val="minor"/>
      </rPr>
      <t xml:space="preserve">is California Department of Insurance. See related CHCF resources, including the California health insurance enrollment databases and Quick Reference Guides at “California Health Insurers and Enrollment — Almanac Collection.” </t>
    </r>
    <r>
      <rPr>
        <i/>
        <sz val="11"/>
        <rFont val="Calibri"/>
        <family val="2"/>
        <scheme val="minor"/>
      </rPr>
      <t>Public enrollment</t>
    </r>
    <r>
      <rPr>
        <sz val="11"/>
        <rFont val="Calibri"/>
        <family val="2"/>
        <scheme val="minor"/>
      </rPr>
      <t xml:space="preserve"> reflects managed care only. </t>
    </r>
    <r>
      <rPr>
        <i/>
        <sz val="11"/>
        <rFont val="Calibri"/>
        <family val="2"/>
        <scheme val="minor"/>
      </rPr>
      <t>Commercial total</t>
    </r>
    <r>
      <rPr>
        <sz val="11"/>
        <rFont val="Calibri"/>
        <family val="2"/>
        <scheme val="minor"/>
      </rPr>
      <t xml:space="preserve"> = Individual + Small group + Large group. </t>
    </r>
    <r>
      <rPr>
        <i/>
        <sz val="11"/>
        <rFont val="Calibri"/>
        <family val="2"/>
        <scheme val="minor"/>
      </rPr>
      <t>Large group</t>
    </r>
    <r>
      <rPr>
        <sz val="11"/>
        <rFont val="Calibri"/>
        <family val="2"/>
        <scheme val="minor"/>
      </rPr>
      <t xml:space="preserve"> includes Federal Employees Health Benefit Plan and Tricare enrollment, reported as distinct categories under CDI. DMHC began reporting federal employees enrolled in health plans exempt from DMHC regulation in </t>
    </r>
    <r>
      <rPr>
        <i/>
        <sz val="11"/>
        <rFont val="Calibri"/>
        <family val="2"/>
        <scheme val="minor"/>
      </rPr>
      <t>Other DMHC</t>
    </r>
    <r>
      <rPr>
        <sz val="11"/>
        <rFont val="Calibri"/>
        <family val="2"/>
        <scheme val="minor"/>
      </rPr>
      <t xml:space="preserve"> in 2021. </t>
    </r>
    <r>
      <rPr>
        <i/>
        <sz val="11"/>
        <rFont val="Calibri"/>
        <family val="2"/>
        <scheme val="minor"/>
      </rPr>
      <t>Medicare managed care</t>
    </r>
    <r>
      <rPr>
        <sz val="11"/>
        <rFont val="Calibri"/>
        <family val="2"/>
        <scheme val="minor"/>
      </rPr>
      <t xml:space="preserve"> = Medicare risk + Medicare cost; it excludes Medicare Part D stand-alone coverage and Medicare Supplement. </t>
    </r>
    <r>
      <rPr>
        <i/>
        <sz val="11"/>
        <rFont val="Calibri"/>
        <family val="2"/>
        <scheme val="minor"/>
      </rPr>
      <t>Student</t>
    </r>
    <r>
      <rPr>
        <sz val="11"/>
        <rFont val="Calibri"/>
        <family val="2"/>
        <scheme val="minor"/>
      </rPr>
      <t xml:space="preserve"> and </t>
    </r>
    <r>
      <rPr>
        <i/>
        <sz val="11"/>
        <rFont val="Calibri"/>
        <family val="2"/>
        <scheme val="minor"/>
      </rPr>
      <t>Mini-Med</t>
    </r>
    <r>
      <rPr>
        <sz val="11"/>
        <rFont val="Calibri"/>
        <family val="2"/>
        <scheme val="minor"/>
      </rPr>
      <t xml:space="preserve"> categories are CDI categories only. </t>
    </r>
    <r>
      <rPr>
        <i/>
        <sz val="11"/>
        <rFont val="Calibri"/>
        <family val="2"/>
        <scheme val="minor"/>
      </rPr>
      <t xml:space="preserve">Other DMHC </t>
    </r>
    <r>
      <rPr>
        <sz val="11"/>
        <rFont val="Calibri"/>
        <family val="2"/>
        <scheme val="minor"/>
      </rPr>
      <t xml:space="preserve">is referred to as </t>
    </r>
    <r>
      <rPr>
        <i/>
        <sz val="11"/>
        <rFont val="Calibri"/>
        <family val="2"/>
        <scheme val="minor"/>
      </rPr>
      <t>Other Sources of Enrollment</t>
    </r>
    <r>
      <rPr>
        <sz val="11"/>
        <rFont val="Calibri"/>
        <family val="2"/>
        <scheme val="minor"/>
      </rPr>
      <t xml:space="preserve"> in DMHC reporting. Depending on the year, it may include In-Home Supportive Services, dual Medi-Cal/Medicare, out-of-state, and Medi-Cal Dental enrollment. </t>
    </r>
    <r>
      <rPr>
        <i/>
        <sz val="11"/>
        <rFont val="Calibri"/>
        <family val="2"/>
        <scheme val="minor"/>
      </rPr>
      <t>From other plans</t>
    </r>
    <r>
      <rPr>
        <sz val="11"/>
        <rFont val="Calibri"/>
        <family val="2"/>
        <scheme val="minor"/>
      </rPr>
      <t xml:space="preserve">, a DMHC-only category, is subcontracted enrollment (often Medi-Cal). </t>
    </r>
    <r>
      <rPr>
        <i/>
        <sz val="11"/>
        <rFont val="Calibri"/>
        <family val="2"/>
        <scheme val="minor"/>
      </rPr>
      <t>Insured total</t>
    </r>
    <r>
      <rPr>
        <sz val="11"/>
        <rFont val="Calibri"/>
        <family val="2"/>
        <scheme val="minor"/>
      </rPr>
      <t xml:space="preserve"> = Commercial and Public + Other total. </t>
    </r>
    <r>
      <rPr>
        <i/>
        <sz val="11"/>
        <rFont val="Calibri"/>
        <family val="2"/>
        <scheme val="minor"/>
      </rPr>
      <t>Administrative services only</t>
    </r>
    <r>
      <rPr>
        <sz val="11"/>
        <rFont val="Calibri"/>
        <family val="2"/>
        <scheme val="minor"/>
      </rPr>
      <t xml:space="preserve"> is provided (ASO) to self-insured employers.</t>
    </r>
  </si>
  <si>
    <t>Blue Cross of California is doing business as Anthem Blue Cross; as of 2020, its ~800,000 Medi-Cal enrollment was shifted into a separate company, Blue Cross Partnership Plan. Blue Shield Promise was known as Care 1st. California Health and Wellness, Health Net Community Solutions, Health Net of California, and WellCare (formerly Easy Choice) are all owned by Centene. CareMore is an Elevance (Anthem) company. CCA Health Plans of California was known as Vitality Health Plan before its acquisition by Commonwealth Care Alliance (CCA) in 2022. DaVita (now Optum Health Plan) was acquired in 2019 by Optum Care, part of UnitedHealth Group. Essence Healthcare was known as Stanford Health Care Advantage before a majority stake was purchased in 2021 by Essence Healthcare. MemorialCare Select was known as Seaside before its name change in 2020. PromiseCare Health Plan was known as Global Health Plan before its name change in 2022. UHC of California is doing business as UnitedHealthcare.</t>
  </si>
  <si>
    <t>Anthem changed its corporate name to Elevance Health in 2022. CCA Health Plans of California was known as Vitality Health Plan before its acquisition by Commonwealth Care Alliance (CCA) in 2022. Essence Healthcare was known as Stanford Health Care Advantage prior to 2021. Bright Health acquired Universal Care in 2020 and Central Health Plan of California in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</si>
</sst>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2">
    <numFmt numFmtId="5" formatCode="&quot;$&quot;#,##0_);\(&quot;$&quot;#,##0\)"/>
    <numFmt numFmtId="7" formatCode="&quot;$&quot;#,##0.00_);\(&quot;$&quot;#,##0.00\)"/>
    <numFmt numFmtId="44" formatCode="_(&quot;$&quot;* #,##0.00_);_(&quot;$&quot;* \(#,##0.00\);_(&quot;$&quot;* &quot;-&quot;??_);_(@_)"/>
    <numFmt numFmtId="43" formatCode="_(* #,##0.00_);_(* \(#,##0.00\);_(* &quot;-&quot;??_);_(@_)"/>
    <numFmt numFmtId="164" formatCode="_(* #,##0_);_(* \(#,##0\);_(* &quot;-&quot;??_);_(@_)"/>
    <numFmt numFmtId="165" formatCode="_-&quot;$&quot;* #,##0_-;\-&quot;$&quot;* #,##0_-;_-&quot;$&quot;* &quot;-&quot;_-;_-@_-"/>
    <numFmt numFmtId="166" formatCode="_-* #,##0_-;\-* #,##0_-;_-* &quot;-&quot;_-;_-@_-"/>
    <numFmt numFmtId="167" formatCode="_-&quot;$&quot;* #,##0.00_-;\-&quot;$&quot;* #,##0.00_-;_-&quot;$&quot;* &quot;-&quot;??_-;_-@_-"/>
    <numFmt numFmtId="168" formatCode="0.0_)\%;\(0.0\)\%;0.0_)\%;@_)_%"/>
    <numFmt numFmtId="169" formatCode="0.000%;\(0.000%\)"/>
    <numFmt numFmtId="170" formatCode="0.00%;\(0.00%\)"/>
    <numFmt numFmtId="171" formatCode="&quot;$&quot;\-#,##0_);[Red]\(&quot;$&quot;#,##0\)"/>
    <numFmt numFmtId="172" formatCode="0.0%"/>
    <numFmt numFmtId="173" formatCode="&quot;$&quot;#,##0.00"/>
    <numFmt numFmtId="174" formatCode="&quot;$&quot;#,##0.0;\(&quot;$&quot;#,###.0\)"/>
    <numFmt numFmtId="175" formatCode="00.0%"/>
    <numFmt numFmtId="176" formatCode="&quot;3E00&quot;"/>
    <numFmt numFmtId="177" formatCode="General&quot;*&quot;"/>
    <numFmt numFmtId="178" formatCode="0.0%;\(0.0%\)"/>
    <numFmt numFmtId="179" formatCode="###.0"/>
    <numFmt numFmtId="180" formatCode="&quot;$&quot;###,##0_);[Red]\(&quot;$&quot;###,##0\)"/>
    <numFmt numFmtId="181" formatCode="&quot;$&quot;_##,##0_);[Red]\(&quot;$&quot;_##,##0\)"/>
    <numFmt numFmtId="182" formatCode="&quot;$&quot;##0.0"/>
    <numFmt numFmtId="183" formatCode="0.000%"/>
    <numFmt numFmtId="184" formatCode="0.0000%"/>
    <numFmt numFmtId="185" formatCode="\ \ \ @"/>
    <numFmt numFmtId="186" formatCode="\ \ \ \ \ \ @"/>
    <numFmt numFmtId="187" formatCode="0.00_)"/>
    <numFmt numFmtId="188" formatCode="_(&quot;$&quot;\ #,##0_);_(&quot;$&quot;* \(#,##0\);_(&quot;$&quot;* &quot;-&quot;_);_(@_)"/>
    <numFmt numFmtId="189" formatCode="&quot;3E13&quot;"/>
    <numFmt numFmtId="190" formatCode="&quot;$&quot;#,##0.0;[Red]\(&quot;$&quot;#,###.0\)"/>
    <numFmt numFmtId="191" formatCode="0.000000000"/>
    <numFmt numFmtId="192" formatCode="_(* #,##0_);_(* \(#,##0\);_(* &quot;&quot;??_);_(@_)"/>
    <numFmt numFmtId="193" formatCode="0%;\(0%\);"/>
    <numFmt numFmtId="194" formatCode="0%;\(0%\);\—\ \ "/>
    <numFmt numFmtId="195" formatCode="0_);\(0\)"/>
    <numFmt numFmtId="196" formatCode="_(* #,##0.00_);_(* \(#,##0.00\);_(* &quot;&quot;??_);_(@_)"/>
    <numFmt numFmtId="197" formatCode="&quot;$&quot;#,##0"/>
    <numFmt numFmtId="198" formatCode="m/d/yyyy;@"/>
    <numFmt numFmtId="199" formatCode="_(* #,##0_);_(* \(#,##0\);_(* &quot;–&quot;??_);_(@_)"/>
    <numFmt numFmtId="200" formatCode="#,###%"/>
    <numFmt numFmtId="201" formatCode="#,###.0%"/>
  </numFmts>
  <fonts count="132">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Helv"/>
      <charset val="204"/>
    </font>
    <font>
      <sz val="12"/>
      <name val="Times New Roman"/>
      <family val="1"/>
    </font>
    <font>
      <b/>
      <sz val="8"/>
      <name val="Arial"/>
      <family val="2"/>
    </font>
    <font>
      <sz val="10"/>
      <color indexed="8"/>
      <name val="Arial"/>
      <family val="2"/>
    </font>
    <font>
      <sz val="11"/>
      <color indexed="8"/>
      <name val="Calibri"/>
      <family val="2"/>
    </font>
    <font>
      <sz val="12"/>
      <color indexed="8"/>
      <name val="新細明體"/>
      <family val="1"/>
      <charset val="136"/>
    </font>
    <font>
      <sz val="10"/>
      <color indexed="9"/>
      <name val="Arial"/>
      <family val="2"/>
    </font>
    <font>
      <sz val="11"/>
      <color indexed="9"/>
      <name val="Calibri"/>
      <family val="2"/>
    </font>
    <font>
      <sz val="12"/>
      <color indexed="9"/>
      <name val="新細明體"/>
      <family val="1"/>
      <charset val="136"/>
    </font>
    <font>
      <sz val="8"/>
      <name val="Times New Roman"/>
      <family val="1"/>
    </font>
    <font>
      <sz val="8"/>
      <name val="Arial"/>
      <family val="2"/>
    </font>
    <font>
      <sz val="10"/>
      <color indexed="20"/>
      <name val="Arial"/>
      <family val="2"/>
    </font>
    <font>
      <sz val="11"/>
      <color indexed="20"/>
      <name val="Calibri"/>
      <family val="2"/>
    </font>
    <font>
      <sz val="10"/>
      <name val="Helv"/>
    </font>
    <font>
      <b/>
      <sz val="10"/>
      <color indexed="52"/>
      <name val="Arial"/>
      <family val="2"/>
    </font>
    <font>
      <b/>
      <sz val="11"/>
      <color indexed="52"/>
      <name val="Calibri"/>
      <family val="2"/>
    </font>
    <font>
      <b/>
      <sz val="10"/>
      <color indexed="9"/>
      <name val="Arial"/>
      <family val="2"/>
    </font>
    <font>
      <b/>
      <sz val="11"/>
      <color indexed="9"/>
      <name val="Calibri"/>
      <family val="2"/>
    </font>
    <font>
      <sz val="10"/>
      <name val="Times New Roman"/>
      <family val="1"/>
    </font>
    <font>
      <b/>
      <sz val="10"/>
      <name val="Arial"/>
      <family val="2"/>
    </font>
    <font>
      <b/>
      <sz val="10"/>
      <name val="Times New Roman"/>
      <family val="1"/>
    </font>
    <font>
      <sz val="10"/>
      <color indexed="8"/>
      <name val="Century Gothic"/>
      <family val="2"/>
    </font>
    <font>
      <sz val="8"/>
      <name val="TIMES"/>
    </font>
    <font>
      <sz val="11"/>
      <name val="Times New Roman"/>
      <family val="1"/>
    </font>
    <font>
      <sz val="10"/>
      <name val="MS Serif"/>
      <family val="1"/>
    </font>
    <font>
      <sz val="10"/>
      <name val="TIMES"/>
    </font>
    <font>
      <sz val="10"/>
      <name val="Century Gothic"/>
      <family val="2"/>
    </font>
    <font>
      <sz val="10"/>
      <name val="MS Sans Serif"/>
      <family val="2"/>
    </font>
    <font>
      <sz val="10"/>
      <color indexed="16"/>
      <name val="MS Serif"/>
      <family val="1"/>
    </font>
    <font>
      <i/>
      <sz val="10"/>
      <color indexed="23"/>
      <name val="Arial"/>
      <family val="2"/>
    </font>
    <font>
      <i/>
      <sz val="11"/>
      <color indexed="23"/>
      <name val="Calibri"/>
      <family val="2"/>
    </font>
    <font>
      <sz val="1"/>
      <color indexed="8"/>
      <name val="Courier"/>
      <family val="3"/>
    </font>
    <font>
      <i/>
      <sz val="1"/>
      <color indexed="8"/>
      <name val="Courier"/>
      <family val="3"/>
    </font>
    <font>
      <sz val="10"/>
      <color indexed="17"/>
      <name val="Arial"/>
      <family val="2"/>
    </font>
    <font>
      <sz val="11"/>
      <color indexed="17"/>
      <name val="Calibri"/>
      <family val="2"/>
    </font>
    <font>
      <b/>
      <sz val="12"/>
      <name val="Arial"/>
      <family val="2"/>
    </font>
    <font>
      <b/>
      <sz val="15"/>
      <color indexed="56"/>
      <name val="Arial"/>
      <family val="2"/>
    </font>
    <font>
      <b/>
      <sz val="15"/>
      <color indexed="56"/>
      <name val="Calibri"/>
      <family val="2"/>
    </font>
    <font>
      <b/>
      <sz val="13"/>
      <color indexed="56"/>
      <name val="Arial"/>
      <family val="2"/>
    </font>
    <font>
      <b/>
      <sz val="13"/>
      <color indexed="56"/>
      <name val="Calibri"/>
      <family val="2"/>
    </font>
    <font>
      <b/>
      <sz val="11"/>
      <color indexed="56"/>
      <name val="Arial"/>
      <family val="2"/>
    </font>
    <font>
      <b/>
      <sz val="11"/>
      <color indexed="56"/>
      <name val="Calibri"/>
      <family val="2"/>
    </font>
    <font>
      <b/>
      <sz val="10"/>
      <color indexed="9"/>
      <name val="Times New Roman"/>
      <family val="1"/>
    </font>
    <font>
      <b/>
      <sz val="8"/>
      <name val="MS Sans Serif"/>
      <family val="2"/>
    </font>
    <font>
      <sz val="10"/>
      <color indexed="62"/>
      <name val="Arial"/>
      <family val="2"/>
    </font>
    <font>
      <sz val="11"/>
      <color indexed="62"/>
      <name val="Calibri"/>
      <family val="2"/>
    </font>
    <font>
      <sz val="10"/>
      <color indexed="9"/>
      <name val="Times New Roman"/>
      <family val="1"/>
    </font>
    <font>
      <sz val="10"/>
      <color indexed="52"/>
      <name val="Arial"/>
      <family val="2"/>
    </font>
    <font>
      <sz val="11"/>
      <color indexed="52"/>
      <name val="Calibri"/>
      <family val="2"/>
    </font>
    <font>
      <sz val="10"/>
      <color indexed="60"/>
      <name val="Arial"/>
      <family val="2"/>
    </font>
    <font>
      <sz val="11"/>
      <color indexed="60"/>
      <name val="Calibri"/>
      <family val="2"/>
    </font>
    <font>
      <sz val="7"/>
      <name val="Small Fonts"/>
      <family val="2"/>
    </font>
    <font>
      <b/>
      <i/>
      <sz val="16"/>
      <name val="Helv"/>
    </font>
    <font>
      <sz val="11"/>
      <color theme="1"/>
      <name val="Calibri"/>
      <family val="2"/>
    </font>
    <font>
      <sz val="10"/>
      <color theme="1"/>
      <name val="Century Gothic"/>
      <family val="2"/>
    </font>
    <font>
      <sz val="10"/>
      <color theme="1"/>
      <name val="Arial"/>
      <family val="2"/>
    </font>
    <font>
      <sz val="8"/>
      <name val="MS Sans Serif"/>
      <family val="2"/>
    </font>
    <font>
      <b/>
      <sz val="10"/>
      <color indexed="63"/>
      <name val="Arial"/>
      <family val="2"/>
    </font>
    <font>
      <b/>
      <sz val="11"/>
      <color indexed="63"/>
      <name val="Calibri"/>
      <family val="2"/>
    </font>
    <font>
      <b/>
      <i/>
      <sz val="10"/>
      <color indexed="8"/>
      <name val="Arial"/>
      <family val="2"/>
    </font>
    <font>
      <b/>
      <sz val="10"/>
      <color indexed="8"/>
      <name val="Arial"/>
      <family val="2"/>
    </font>
    <font>
      <b/>
      <i/>
      <sz val="22"/>
      <color indexed="8"/>
      <name val="Times New Roman"/>
      <family val="1"/>
    </font>
    <font>
      <b/>
      <sz val="10"/>
      <color indexed="10"/>
      <name val="Arial"/>
      <family val="2"/>
    </font>
    <font>
      <b/>
      <sz val="10"/>
      <name val="MS Sans Serif"/>
      <family val="2"/>
    </font>
    <font>
      <sz val="8"/>
      <color indexed="10"/>
      <name val="Arial"/>
      <family val="2"/>
    </font>
    <font>
      <sz val="8"/>
      <name val="Wingdings"/>
      <charset val="2"/>
    </font>
    <font>
      <b/>
      <sz val="10"/>
      <color indexed="60"/>
      <name val="Arial"/>
      <family val="2"/>
    </font>
    <font>
      <sz val="12"/>
      <name val="Arial MT"/>
    </font>
    <font>
      <i/>
      <u/>
      <sz val="10"/>
      <name val="Times New Roman"/>
      <family val="1"/>
    </font>
    <font>
      <b/>
      <sz val="8"/>
      <color indexed="8"/>
      <name val="Helv"/>
    </font>
    <font>
      <u/>
      <sz val="10"/>
      <name val="Arial"/>
      <family val="2"/>
    </font>
    <font>
      <b/>
      <sz val="18"/>
      <color indexed="56"/>
      <name val="Cambria"/>
      <family val="2"/>
    </font>
    <font>
      <b/>
      <sz val="11"/>
      <color indexed="8"/>
      <name val="Calibri"/>
      <family val="2"/>
    </font>
    <font>
      <sz val="11"/>
      <name val="Arial"/>
      <family val="2"/>
    </font>
    <font>
      <sz val="10"/>
      <color indexed="10"/>
      <name val="Arial"/>
      <family val="2"/>
    </font>
    <font>
      <sz val="11"/>
      <color indexed="10"/>
      <name val="Calibri"/>
      <family val="2"/>
    </font>
    <font>
      <b/>
      <sz val="14"/>
      <color indexed="53"/>
      <name val="Arial"/>
      <family val="2"/>
    </font>
    <font>
      <b/>
      <sz val="11"/>
      <name val="Arial"/>
      <family val="2"/>
    </font>
    <font>
      <sz val="12"/>
      <color indexed="60"/>
      <name val="新細明體"/>
      <family val="1"/>
      <charset val="136"/>
    </font>
    <font>
      <b/>
      <sz val="12"/>
      <color indexed="8"/>
      <name val="新細明體"/>
      <family val="1"/>
      <charset val="136"/>
    </font>
    <font>
      <sz val="12"/>
      <color indexed="20"/>
      <name val="新細明體"/>
      <family val="1"/>
      <charset val="136"/>
    </font>
    <font>
      <sz val="12"/>
      <color indexed="17"/>
      <name val="新細明體"/>
      <family val="1"/>
      <charset val="136"/>
    </font>
    <font>
      <b/>
      <sz val="18"/>
      <color indexed="56"/>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2"/>
      <color indexed="9"/>
      <name val="新細明體"/>
      <family val="1"/>
      <charset val="136"/>
    </font>
    <font>
      <b/>
      <sz val="12"/>
      <color indexed="52"/>
      <name val="新細明體"/>
      <family val="1"/>
      <charset val="136"/>
    </font>
    <font>
      <i/>
      <sz val="12"/>
      <color indexed="23"/>
      <name val="新細明體"/>
      <family val="1"/>
      <charset val="136"/>
    </font>
    <font>
      <sz val="12"/>
      <color indexed="10"/>
      <name val="新細明體"/>
      <family val="1"/>
      <charset val="136"/>
    </font>
    <font>
      <sz val="12"/>
      <color indexed="62"/>
      <name val="新細明體"/>
      <family val="1"/>
      <charset val="136"/>
    </font>
    <font>
      <b/>
      <sz val="12"/>
      <color indexed="63"/>
      <name val="新細明體"/>
      <family val="1"/>
      <charset val="136"/>
    </font>
    <font>
      <sz val="12"/>
      <color indexed="52"/>
      <name val="新細明體"/>
      <family val="1"/>
      <charset val="136"/>
    </font>
    <font>
      <b/>
      <sz val="14"/>
      <color theme="1"/>
      <name val="Calibri"/>
      <family val="2"/>
      <scheme val="minor"/>
    </font>
    <font>
      <b/>
      <sz val="8"/>
      <color theme="1"/>
      <name val="Calibri"/>
      <family val="2"/>
      <scheme val="minor"/>
    </font>
    <font>
      <u/>
      <sz val="11"/>
      <color theme="10"/>
      <name val="Calibri"/>
      <family val="2"/>
      <scheme val="minor"/>
    </font>
    <font>
      <sz val="10"/>
      <color rgb="FF000000"/>
      <name val="Times New Roman"/>
      <family val="1"/>
    </font>
    <font>
      <i/>
      <sz val="11"/>
      <color theme="0" tint="-0.499984740745262"/>
      <name val="Calibri"/>
      <family val="2"/>
      <scheme val="minor"/>
    </font>
    <font>
      <sz val="11"/>
      <color theme="0" tint="-0.14999847407452621"/>
      <name val="Calibri"/>
      <family val="2"/>
      <scheme val="minor"/>
    </font>
    <font>
      <b/>
      <sz val="14"/>
      <color theme="5"/>
      <name val="Calibri"/>
      <family val="2"/>
      <scheme val="minor"/>
    </font>
    <font>
      <sz val="11"/>
      <color rgb="FFC00000"/>
      <name val="Calibri"/>
      <family val="2"/>
      <scheme val="minor"/>
    </font>
    <font>
      <sz val="11"/>
      <name val="Calibri"/>
      <family val="2"/>
      <scheme val="minor"/>
    </font>
    <font>
      <i/>
      <sz val="11"/>
      <color theme="1"/>
      <name val="Calibri"/>
      <family val="2"/>
      <scheme val="minor"/>
    </font>
    <font>
      <sz val="11"/>
      <color rgb="FFFF0000"/>
      <name val="Calibri"/>
      <family val="2"/>
      <scheme val="minor"/>
    </font>
    <font>
      <sz val="14"/>
      <color theme="1"/>
      <name val="Calibri"/>
      <family val="2"/>
      <scheme val="minor"/>
    </font>
    <font>
      <sz val="11"/>
      <color theme="0" tint="-0.249977111117893"/>
      <name val="Calibri"/>
      <family val="2"/>
      <scheme val="minor"/>
    </font>
    <font>
      <strike/>
      <sz val="11"/>
      <color theme="1"/>
      <name val="Calibri"/>
      <family val="2"/>
      <scheme val="minor"/>
    </font>
    <font>
      <sz val="14"/>
      <name val="Calibri"/>
      <family val="2"/>
      <scheme val="minor"/>
    </font>
    <font>
      <b/>
      <sz val="11"/>
      <name val="Calibri"/>
      <family val="2"/>
      <scheme val="minor"/>
    </font>
    <font>
      <i/>
      <sz val="11"/>
      <name val="Calibri"/>
      <family val="2"/>
      <scheme val="minor"/>
    </font>
    <font>
      <b/>
      <sz val="14"/>
      <name val="Calibri"/>
      <family val="2"/>
      <scheme val="minor"/>
    </font>
    <font>
      <sz val="11"/>
      <color theme="4"/>
      <name val="Calibri"/>
      <family val="2"/>
      <scheme val="minor"/>
    </font>
    <font>
      <sz val="11"/>
      <color indexed="10"/>
      <name val="Calibri"/>
      <family val="2"/>
      <scheme val="minor"/>
    </font>
    <font>
      <strike/>
      <sz val="11"/>
      <name val="Calibri"/>
      <family val="2"/>
      <scheme val="minor"/>
    </font>
    <font>
      <sz val="11"/>
      <color theme="9"/>
      <name val="Calibri"/>
      <family val="2"/>
      <scheme val="minor"/>
    </font>
    <font>
      <sz val="11"/>
      <color theme="1"/>
      <name val="Gill Sans MT"/>
      <family val="2"/>
    </font>
    <font>
      <b/>
      <sz val="11"/>
      <color rgb="FFC00000"/>
      <name val="Calibri"/>
      <family val="2"/>
      <scheme val="minor"/>
    </font>
    <font>
      <vertAlign val="superscript"/>
      <sz val="11"/>
      <name val="Calibri"/>
      <family val="2"/>
      <scheme val="minor"/>
    </font>
    <font>
      <i/>
      <u/>
      <sz val="11"/>
      <color theme="10"/>
      <name val="Calibri"/>
      <family val="2"/>
      <scheme val="minor"/>
    </font>
    <font>
      <sz val="11"/>
      <color rgb="FF231F20"/>
      <name val="Calibri"/>
      <family val="2"/>
      <scheme val="minor"/>
    </font>
    <font>
      <sz val="11"/>
      <color rgb="FF333333"/>
      <name val="Calibri"/>
      <family val="2"/>
      <scheme val="minor"/>
    </font>
    <font>
      <sz val="14"/>
      <color theme="0" tint="-0.249977111117893"/>
      <name val="Calibri"/>
      <family val="2"/>
      <scheme val="minor"/>
    </font>
    <font>
      <vertAlign val="superscript"/>
      <sz val="11"/>
      <color theme="1"/>
      <name val="Calibri"/>
      <family val="2"/>
      <scheme val="minor"/>
    </font>
    <font>
      <b/>
      <sz val="11"/>
      <color theme="0" tint="-0.14999847407452621"/>
      <name val="Calibri"/>
      <family val="2"/>
      <scheme val="minor"/>
    </font>
    <font>
      <sz val="14"/>
      <color theme="0" tint="-0.14999847407452621"/>
      <name val="Calibri"/>
      <family val="2"/>
      <scheme val="minor"/>
    </font>
    <font>
      <sz val="14"/>
      <color rgb="FFFF0000"/>
      <name val="Calibri"/>
      <family val="2"/>
      <scheme val="minor"/>
    </font>
    <font>
      <sz val="14"/>
      <color rgb="FF00B050"/>
      <name val="Calibri"/>
      <family val="2"/>
      <scheme val="minor"/>
    </font>
    <font>
      <b/>
      <vertAlign val="superscript"/>
      <sz val="11"/>
      <name val="Calibri"/>
      <family val="2"/>
      <scheme val="minor"/>
    </font>
  </fonts>
  <fills count="75">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79998168889431442"/>
        <bgColor indexed="64"/>
      </patternFill>
    </fill>
    <fill>
      <patternFill patternType="solid">
        <fgColor indexed="31"/>
        <bgColor indexed="64"/>
      </patternFill>
    </fill>
    <fill>
      <patternFill patternType="solid">
        <fgColor indexed="31"/>
      </patternFill>
    </fill>
    <fill>
      <patternFill patternType="solid">
        <fgColor indexed="45"/>
        <bgColor indexed="64"/>
      </patternFill>
    </fill>
    <fill>
      <patternFill patternType="solid">
        <fgColor indexed="45"/>
      </patternFill>
    </fill>
    <fill>
      <patternFill patternType="solid">
        <fgColor indexed="42"/>
        <bgColor indexed="64"/>
      </patternFill>
    </fill>
    <fill>
      <patternFill patternType="solid">
        <fgColor indexed="42"/>
      </patternFill>
    </fill>
    <fill>
      <patternFill patternType="solid">
        <fgColor indexed="46"/>
        <bgColor indexed="64"/>
      </patternFill>
    </fill>
    <fill>
      <patternFill patternType="solid">
        <fgColor indexed="46"/>
      </patternFill>
    </fill>
    <fill>
      <patternFill patternType="solid">
        <fgColor indexed="27"/>
        <bgColor indexed="64"/>
      </patternFill>
    </fill>
    <fill>
      <patternFill patternType="solid">
        <fgColor indexed="27"/>
      </patternFill>
    </fill>
    <fill>
      <patternFill patternType="solid">
        <fgColor indexed="47"/>
        <bgColor indexed="64"/>
      </patternFill>
    </fill>
    <fill>
      <patternFill patternType="solid">
        <fgColor indexed="47"/>
      </patternFill>
    </fill>
    <fill>
      <patternFill patternType="solid">
        <fgColor indexed="44"/>
        <bgColor indexed="64"/>
      </patternFill>
    </fill>
    <fill>
      <patternFill patternType="solid">
        <fgColor indexed="44"/>
      </patternFill>
    </fill>
    <fill>
      <patternFill patternType="solid">
        <fgColor indexed="29"/>
        <bgColor indexed="64"/>
      </patternFill>
    </fill>
    <fill>
      <patternFill patternType="solid">
        <fgColor indexed="29"/>
      </patternFill>
    </fill>
    <fill>
      <patternFill patternType="solid">
        <fgColor indexed="11"/>
        <bgColor indexed="64"/>
      </patternFill>
    </fill>
    <fill>
      <patternFill patternType="solid">
        <fgColor indexed="11"/>
      </patternFill>
    </fill>
    <fill>
      <patternFill patternType="solid">
        <fgColor indexed="51"/>
        <bgColor indexed="64"/>
      </patternFill>
    </fill>
    <fill>
      <patternFill patternType="solid">
        <fgColor indexed="51"/>
      </patternFill>
    </fill>
    <fill>
      <patternFill patternType="solid">
        <fgColor indexed="30"/>
        <bgColor indexed="64"/>
      </patternFill>
    </fill>
    <fill>
      <patternFill patternType="solid">
        <fgColor indexed="30"/>
      </patternFill>
    </fill>
    <fill>
      <patternFill patternType="solid">
        <fgColor indexed="36"/>
        <bgColor indexed="64"/>
      </patternFill>
    </fill>
    <fill>
      <patternFill patternType="solid">
        <fgColor indexed="36"/>
      </patternFill>
    </fill>
    <fill>
      <patternFill patternType="solid">
        <fgColor indexed="49"/>
        <bgColor indexed="64"/>
      </patternFill>
    </fill>
    <fill>
      <patternFill patternType="solid">
        <fgColor indexed="49"/>
      </patternFill>
    </fill>
    <fill>
      <patternFill patternType="solid">
        <fgColor indexed="52"/>
        <bgColor indexed="64"/>
      </patternFill>
    </fill>
    <fill>
      <patternFill patternType="solid">
        <fgColor indexed="52"/>
      </patternFill>
    </fill>
    <fill>
      <patternFill patternType="solid">
        <fgColor indexed="62"/>
        <bgColor indexed="64"/>
      </patternFill>
    </fill>
    <fill>
      <patternFill patternType="solid">
        <fgColor indexed="62"/>
      </patternFill>
    </fill>
    <fill>
      <patternFill patternType="solid">
        <fgColor indexed="10"/>
        <bgColor indexed="64"/>
      </patternFill>
    </fill>
    <fill>
      <patternFill patternType="solid">
        <fgColor indexed="10"/>
      </patternFill>
    </fill>
    <fill>
      <patternFill patternType="solid">
        <fgColor indexed="57"/>
        <bgColor indexed="64"/>
      </patternFill>
    </fill>
    <fill>
      <patternFill patternType="solid">
        <fgColor indexed="57"/>
      </patternFill>
    </fill>
    <fill>
      <patternFill patternType="solid">
        <fgColor indexed="53"/>
        <bgColor indexed="64"/>
      </patternFill>
    </fill>
    <fill>
      <patternFill patternType="solid">
        <fgColor indexed="53"/>
      </patternFill>
    </fill>
    <fill>
      <patternFill patternType="solid">
        <fgColor indexed="22"/>
      </patternFill>
    </fill>
    <fill>
      <patternFill patternType="solid">
        <fgColor indexed="22"/>
        <bgColor indexed="64"/>
      </patternFill>
    </fill>
    <fill>
      <patternFill patternType="solid">
        <fgColor indexed="55"/>
        <bgColor indexed="64"/>
      </patternFill>
    </fill>
    <fill>
      <patternFill patternType="solid">
        <fgColor indexed="55"/>
      </patternFill>
    </fill>
    <fill>
      <patternFill patternType="solid">
        <fgColor indexed="26"/>
      </patternFill>
    </fill>
    <fill>
      <patternFill patternType="solid">
        <fgColor indexed="9"/>
        <bgColor indexed="64"/>
      </patternFill>
    </fill>
    <fill>
      <patternFill patternType="solid">
        <fgColor indexed="16"/>
      </patternFill>
    </fill>
    <fill>
      <patternFill patternType="solid">
        <fgColor indexed="8"/>
        <bgColor indexed="64"/>
      </patternFill>
    </fill>
    <fill>
      <patternFill patternType="solid">
        <fgColor indexed="26"/>
        <bgColor indexed="64"/>
      </patternFill>
    </fill>
    <fill>
      <patternFill patternType="solid">
        <fgColor indexed="43"/>
        <bgColor indexed="64"/>
      </patternFill>
    </fill>
    <fill>
      <patternFill patternType="solid">
        <fgColor indexed="43"/>
      </patternFill>
    </fill>
    <fill>
      <patternFill patternType="mediumGray">
        <fgColor indexed="22"/>
      </patternFill>
    </fill>
    <fill>
      <patternFill patternType="darkVertical"/>
    </fill>
    <fill>
      <patternFill patternType="solid">
        <fgColor indexed="56"/>
      </patternFill>
    </fill>
    <fill>
      <patternFill patternType="solid">
        <fgColor indexed="21"/>
      </patternFill>
    </fill>
    <fill>
      <patternFill patternType="gray0625"/>
    </fill>
    <fill>
      <patternFill patternType="solid">
        <fgColor indexed="9"/>
      </patternFill>
    </fill>
    <fill>
      <patternFill patternType="solid">
        <fgColor theme="0"/>
        <bgColor indexed="64"/>
      </patternFill>
    </fill>
    <fill>
      <patternFill patternType="solid">
        <fgColor theme="4" tint="0.79998168889431442"/>
        <bgColor theme="4" tint="0.79998168889431442"/>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5" tint="0.79998168889431442"/>
        <bgColor indexed="64"/>
      </patternFill>
    </fill>
  </fills>
  <borders count="119">
    <border>
      <left/>
      <right/>
      <top/>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hair">
        <color indexed="64"/>
      </left>
      <right style="hair">
        <color indexed="64"/>
      </right>
      <top style="hair">
        <color indexed="64"/>
      </top>
      <bottom style="hair">
        <color indexed="64"/>
      </bottom>
      <diagonal/>
    </border>
    <border>
      <left style="thin">
        <color indexed="9"/>
      </left>
      <right style="thin">
        <color indexed="9"/>
      </right>
      <top style="thin">
        <color indexed="9"/>
      </top>
      <bottom style="thin">
        <color indexed="9"/>
      </bottom>
      <diagonal/>
    </border>
    <border>
      <left/>
      <right/>
      <top style="medium">
        <color indexed="64"/>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medium">
        <color indexed="9"/>
      </left>
      <right style="thin">
        <color indexed="9"/>
      </right>
      <top/>
      <bottom/>
      <diagonal/>
    </border>
    <border>
      <left style="medium">
        <color indexed="8"/>
      </left>
      <right/>
      <top/>
      <bottom/>
      <diagonal/>
    </border>
    <border>
      <left/>
      <right/>
      <top/>
      <bottom style="medium">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bottom style="double">
        <color indexed="64"/>
      </bottom>
      <diagonal/>
    </border>
    <border>
      <left/>
      <right/>
      <top style="thin">
        <color indexed="62"/>
      </top>
      <bottom style="double">
        <color indexed="62"/>
      </bottom>
      <diagonal/>
    </border>
    <border>
      <left style="thin">
        <color indexed="64"/>
      </left>
      <right style="thin">
        <color indexed="64"/>
      </right>
      <top style="thin">
        <color indexed="64"/>
      </top>
      <bottom style="hair">
        <color indexed="62"/>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top style="thin">
        <color indexed="64"/>
      </top>
      <bottom/>
      <diagonal/>
    </border>
    <border>
      <left style="thin">
        <color indexed="64"/>
      </left>
      <right style="medium">
        <color indexed="64"/>
      </right>
      <top style="thin">
        <color indexed="64"/>
      </top>
      <bottom/>
      <diagonal/>
    </border>
    <border>
      <left style="thin">
        <color indexed="64"/>
      </left>
      <right/>
      <top style="thin">
        <color theme="4" tint="0.59999389629810485"/>
      </top>
      <bottom style="thin">
        <color theme="4" tint="0.59999389629810485"/>
      </bottom>
      <diagonal/>
    </border>
    <border>
      <left/>
      <right style="thin">
        <color indexed="64"/>
      </right>
      <top style="thin">
        <color theme="4" tint="0.59999389629810485"/>
      </top>
      <bottom style="thin">
        <color theme="4" tint="0.59999389629810485"/>
      </bottom>
      <diagonal/>
    </border>
    <border>
      <left style="thin">
        <color indexed="64"/>
      </left>
      <right/>
      <top style="thin">
        <color theme="4" tint="0.79998168889431442"/>
      </top>
      <bottom style="thin">
        <color theme="4" tint="0.79998168889431442"/>
      </bottom>
      <diagonal/>
    </border>
    <border>
      <left/>
      <right style="thin">
        <color indexed="64"/>
      </right>
      <top style="thin">
        <color theme="4" tint="0.79998168889431442"/>
      </top>
      <bottom style="thin">
        <color theme="4" tint="0.79998168889431442"/>
      </bottom>
      <diagonal/>
    </border>
    <border>
      <left/>
      <right/>
      <top style="thin">
        <color theme="4" tint="0.79998168889431442"/>
      </top>
      <bottom style="thin">
        <color theme="4" tint="0.79998168889431442"/>
      </bottom>
      <diagonal/>
    </border>
    <border>
      <left/>
      <right/>
      <top style="thin">
        <color theme="4" tint="0.59999389629810485"/>
      </top>
      <bottom style="thin">
        <color theme="4" tint="0.59999389629810485"/>
      </bottom>
      <diagonal/>
    </border>
    <border>
      <left style="thin">
        <color indexed="64"/>
      </left>
      <right/>
      <top style="thin">
        <color indexed="64"/>
      </top>
      <bottom style="thin">
        <color theme="4"/>
      </bottom>
      <diagonal/>
    </border>
    <border>
      <left style="thin">
        <color indexed="64"/>
      </left>
      <right style="thin">
        <color indexed="64"/>
      </right>
      <top style="thin">
        <color indexed="64"/>
      </top>
      <bottom style="thin">
        <color theme="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theme="4" tint="0.59999389629810485"/>
      </top>
      <bottom/>
      <diagonal/>
    </border>
    <border>
      <left style="thin">
        <color indexed="64"/>
      </left>
      <right style="thin">
        <color indexed="64"/>
      </right>
      <top style="thin">
        <color theme="4" tint="0.79998168889431442"/>
      </top>
      <bottom/>
      <diagonal/>
    </border>
    <border>
      <left style="thin">
        <color indexed="64"/>
      </left>
      <right style="thin">
        <color theme="4"/>
      </right>
      <top style="thin">
        <color theme="4"/>
      </top>
      <bottom style="thin">
        <color theme="4"/>
      </bottom>
      <diagonal/>
    </border>
    <border>
      <left/>
      <right/>
      <top style="thin">
        <color theme="4"/>
      </top>
      <bottom style="thin">
        <color theme="4"/>
      </bottom>
      <diagonal/>
    </border>
    <border>
      <left style="thin">
        <color theme="4"/>
      </left>
      <right style="thin">
        <color theme="4"/>
      </right>
      <top style="thin">
        <color theme="4"/>
      </top>
      <bottom style="thin">
        <color theme="4"/>
      </bottom>
      <diagonal/>
    </border>
    <border>
      <left/>
      <right style="thin">
        <color indexed="64"/>
      </right>
      <top style="thin">
        <color theme="4"/>
      </top>
      <bottom style="thin">
        <color theme="4"/>
      </bottom>
      <diagonal/>
    </border>
    <border>
      <left/>
      <right style="thin">
        <color theme="4"/>
      </right>
      <top style="thin">
        <color theme="4" tint="0.59999389629810485"/>
      </top>
      <bottom style="thin">
        <color theme="4" tint="0.59999389629810485"/>
      </bottom>
      <diagonal/>
    </border>
    <border>
      <left/>
      <right style="thin">
        <color theme="4"/>
      </right>
      <top style="thin">
        <color theme="4" tint="0.79998168889431442"/>
      </top>
      <bottom style="thin">
        <color theme="4" tint="0.79998168889431442"/>
      </bottom>
      <diagonal/>
    </border>
    <border>
      <left style="thin">
        <color indexed="64"/>
      </left>
      <right style="thin">
        <color theme="4"/>
      </right>
      <top style="thin">
        <color theme="4" tint="0.59999389629810485"/>
      </top>
      <bottom style="thin">
        <color theme="4" tint="0.59999389629810485"/>
      </bottom>
      <diagonal/>
    </border>
    <border>
      <left/>
      <right/>
      <top style="thin">
        <color theme="4"/>
      </top>
      <bottom style="thin">
        <color indexed="64"/>
      </bottom>
      <diagonal/>
    </border>
    <border>
      <left/>
      <right style="thin">
        <color indexed="64"/>
      </right>
      <top style="thin">
        <color theme="4"/>
      </top>
      <bottom style="thin">
        <color indexed="64"/>
      </bottom>
      <diagonal/>
    </border>
    <border>
      <left/>
      <right/>
      <top/>
      <bottom style="thin">
        <color rgb="FF666666"/>
      </bottom>
      <diagonal/>
    </border>
    <border>
      <left/>
      <right/>
      <top style="medium">
        <color indexed="64"/>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theme="4" tint="0.59999389629810485"/>
      </top>
      <bottom style="thin">
        <color theme="4" tint="0.59999389629810485"/>
      </bottom>
      <diagonal/>
    </border>
    <border>
      <left style="medium">
        <color indexed="64"/>
      </left>
      <right/>
      <top style="medium">
        <color indexed="64"/>
      </top>
      <bottom style="thin">
        <color theme="4" tint="0.59999389629810485"/>
      </bottom>
      <diagonal/>
    </border>
    <border>
      <left/>
      <right/>
      <top style="medium">
        <color indexed="64"/>
      </top>
      <bottom style="thin">
        <color theme="4" tint="0.59999389629810485"/>
      </bottom>
      <diagonal/>
    </border>
    <border>
      <left style="thin">
        <color theme="4"/>
      </left>
      <right style="medium">
        <color indexed="64"/>
      </right>
      <top style="medium">
        <color indexed="64"/>
      </top>
      <bottom style="thin">
        <color theme="4" tint="0.59999389629810485"/>
      </bottom>
      <diagonal/>
    </border>
    <border>
      <left/>
      <right style="medium">
        <color indexed="64"/>
      </right>
      <top style="thin">
        <color theme="4" tint="0.59999389629810485"/>
      </top>
      <bottom style="thin">
        <color theme="4" tint="0.59999389629810485"/>
      </bottom>
      <diagonal/>
    </border>
    <border>
      <left style="thin">
        <color theme="4"/>
      </left>
      <right style="medium">
        <color indexed="64"/>
      </right>
      <top style="thin">
        <color theme="4" tint="0.59999389629810485"/>
      </top>
      <bottom style="thin">
        <color theme="4" tint="0.59999389629810485"/>
      </bottom>
      <diagonal/>
    </border>
    <border>
      <left style="medium">
        <color indexed="64"/>
      </left>
      <right/>
      <top style="thin">
        <color theme="4" tint="0.79998168889431442"/>
      </top>
      <bottom style="thin">
        <color theme="4" tint="0.79998168889431442"/>
      </bottom>
      <diagonal/>
    </border>
    <border>
      <left style="thin">
        <color theme="4"/>
      </left>
      <right style="medium">
        <color indexed="64"/>
      </right>
      <top style="thin">
        <color theme="4" tint="0.79998168889431442"/>
      </top>
      <bottom style="thin">
        <color theme="4" tint="0.79998168889431442"/>
      </bottom>
      <diagonal/>
    </border>
    <border>
      <left/>
      <right style="medium">
        <color indexed="64"/>
      </right>
      <top style="thin">
        <color theme="4" tint="0.79998168889431442"/>
      </top>
      <bottom style="thin">
        <color theme="4" tint="0.79998168889431442"/>
      </bottom>
      <diagonal/>
    </border>
    <border>
      <left style="medium">
        <color indexed="64"/>
      </left>
      <right/>
      <top style="thin">
        <color theme="4" tint="0.59999389629810485"/>
      </top>
      <bottom/>
      <diagonal/>
    </border>
    <border>
      <left/>
      <right/>
      <top style="thin">
        <color theme="4" tint="0.59999389629810485"/>
      </top>
      <bottom/>
      <diagonal/>
    </border>
    <border>
      <left style="thin">
        <color theme="4"/>
      </left>
      <right style="medium">
        <color indexed="64"/>
      </right>
      <top style="thin">
        <color theme="4" tint="0.59999389629810485"/>
      </top>
      <bottom/>
      <diagonal/>
    </border>
    <border>
      <left/>
      <right style="medium">
        <color indexed="64"/>
      </right>
      <top style="thin">
        <color theme="4" tint="0.59999389629810485"/>
      </top>
      <bottom/>
      <diagonal/>
    </border>
    <border>
      <left style="thin">
        <color theme="4"/>
      </left>
      <right style="medium">
        <color indexed="64"/>
      </right>
      <top style="medium">
        <color indexed="64"/>
      </top>
      <bottom style="medium">
        <color indexed="64"/>
      </bottom>
      <diagonal/>
    </border>
    <border>
      <left/>
      <right style="thin">
        <color theme="4"/>
      </right>
      <top/>
      <bottom/>
      <diagonal/>
    </border>
  </borders>
  <cellStyleXfs count="1841">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xf numFmtId="165" fontId="3" fillId="0" borderId="0" applyFont="0" applyFill="0" applyBorder="0" applyAlignment="0" applyProtection="0"/>
    <xf numFmtId="166" fontId="3" fillId="0" borderId="0" applyFont="0" applyFill="0" applyBorder="0" applyAlignment="0" applyProtection="0"/>
    <xf numFmtId="9" fontId="3" fillId="0" borderId="0" applyFont="0" applyFill="0" applyBorder="0" applyAlignment="0" applyProtection="0"/>
    <xf numFmtId="167" fontId="3" fillId="0" borderId="0" applyFont="0" applyFill="0" applyBorder="0" applyAlignment="0" applyProtection="0"/>
    <xf numFmtId="168" fontId="3" fillId="0" borderId="0" applyFont="0" applyFill="0" applyBorder="0" applyAlignment="0" applyProtection="0"/>
    <xf numFmtId="0" fontId="4" fillId="0" borderId="0"/>
    <xf numFmtId="0" fontId="5" fillId="0" borderId="0" applyNumberFormat="0" applyFill="0" applyBorder="0" applyAlignment="0" applyProtection="0"/>
    <xf numFmtId="0" fontId="6" fillId="0" borderId="0">
      <alignment wrapText="1"/>
    </xf>
    <xf numFmtId="0" fontId="7" fillId="16" borderId="0" applyNumberFormat="0" applyBorder="0" applyAlignment="0" applyProtection="0"/>
    <xf numFmtId="0" fontId="7" fillId="16"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7" fillId="16"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8" fillId="17"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8"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6"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7" fillId="18"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8" fillId="19"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8"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8"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7" fillId="20"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8" fillId="21"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8"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0"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7" fillId="22"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8" fillId="23"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8" fillId="23"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7" fillId="22"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7" fillId="24"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8" fillId="25"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8" fillId="25" borderId="0" applyNumberFormat="0" applyBorder="0" applyAlignment="0" applyProtection="0"/>
    <xf numFmtId="0" fontId="7" fillId="25" borderId="0" applyNumberFormat="0" applyBorder="0" applyAlignment="0" applyProtection="0"/>
    <xf numFmtId="0" fontId="7" fillId="25" borderId="0" applyNumberFormat="0" applyBorder="0" applyAlignment="0" applyProtection="0"/>
    <xf numFmtId="0" fontId="7" fillId="24"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7" fillId="26"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8" fillId="27"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8" fillId="27"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26"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7" fillId="27" borderId="0" applyNumberFormat="0" applyBorder="0" applyAlignment="0" applyProtection="0"/>
    <xf numFmtId="0" fontId="9" fillId="17" borderId="0" applyNumberFormat="0" applyBorder="0" applyAlignment="0" applyProtection="0">
      <alignment vertical="center"/>
    </xf>
    <xf numFmtId="0" fontId="9" fillId="19" borderId="0" applyNumberFormat="0" applyBorder="0" applyAlignment="0" applyProtection="0">
      <alignment vertical="center"/>
    </xf>
    <xf numFmtId="0" fontId="9" fillId="21" borderId="0" applyNumberFormat="0" applyBorder="0" applyAlignment="0" applyProtection="0">
      <alignment vertical="center"/>
    </xf>
    <xf numFmtId="0" fontId="9" fillId="23" borderId="0" applyNumberFormat="0" applyBorder="0" applyAlignment="0" applyProtection="0">
      <alignment vertical="center"/>
    </xf>
    <xf numFmtId="0" fontId="9" fillId="25" borderId="0" applyNumberFormat="0" applyBorder="0" applyAlignment="0" applyProtection="0">
      <alignment vertical="center"/>
    </xf>
    <xf numFmtId="0" fontId="9" fillId="27" borderId="0" applyNumberFormat="0" applyBorder="0" applyAlignment="0" applyProtection="0">
      <alignment vertical="center"/>
    </xf>
    <xf numFmtId="0" fontId="7" fillId="28" borderId="0" applyNumberFormat="0" applyBorder="0" applyAlignment="0" applyProtection="0"/>
    <xf numFmtId="0" fontId="7" fillId="28"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7" fillId="28"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8" fillId="29"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8"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8"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7" fillId="29"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7" fillId="30"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8" fillId="31"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8"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0"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7" fillId="32"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8" fillId="33"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8"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2"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7" fillId="33"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7" fillId="22"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8" fillId="2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8" fillId="23"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7" fillId="22"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7" fillId="23"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7" fillId="28"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8" fillId="29"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8"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8"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7" fillId="29"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7" fillId="3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8" fillId="35"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8"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7" fillId="35" borderId="0" applyNumberFormat="0" applyBorder="0" applyAlignment="0" applyProtection="0"/>
    <xf numFmtId="0" fontId="9" fillId="29" borderId="0" applyNumberFormat="0" applyBorder="0" applyAlignment="0" applyProtection="0">
      <alignment vertical="center"/>
    </xf>
    <xf numFmtId="0" fontId="9" fillId="31" borderId="0" applyNumberFormat="0" applyBorder="0" applyAlignment="0" applyProtection="0">
      <alignment vertical="center"/>
    </xf>
    <xf numFmtId="0" fontId="9" fillId="33" borderId="0" applyNumberFormat="0" applyBorder="0" applyAlignment="0" applyProtection="0">
      <alignment vertical="center"/>
    </xf>
    <xf numFmtId="0" fontId="9" fillId="23" borderId="0" applyNumberFormat="0" applyBorder="0" applyAlignment="0" applyProtection="0">
      <alignment vertical="center"/>
    </xf>
    <xf numFmtId="0" fontId="9" fillId="29" borderId="0" applyNumberFormat="0" applyBorder="0" applyAlignment="0" applyProtection="0">
      <alignment vertical="center"/>
    </xf>
    <xf numFmtId="0" fontId="9" fillId="35" borderId="0" applyNumberFormat="0" applyBorder="0" applyAlignment="0" applyProtection="0">
      <alignment vertical="center"/>
    </xf>
    <xf numFmtId="0" fontId="10" fillId="36" borderId="0" applyNumberFormat="0" applyBorder="0" applyAlignment="0" applyProtection="0"/>
    <xf numFmtId="0" fontId="10" fillId="36" borderId="0" applyNumberFormat="0" applyBorder="0" applyAlignment="0" applyProtection="0"/>
    <xf numFmtId="0" fontId="11" fillId="37" borderId="0" applyNumberFormat="0" applyBorder="0" applyAlignment="0" applyProtection="0"/>
    <xf numFmtId="0" fontId="10" fillId="37" borderId="0" applyNumberFormat="0" applyBorder="0" applyAlignment="0" applyProtection="0"/>
    <xf numFmtId="0" fontId="10" fillId="37" borderId="0" applyNumberFormat="0" applyBorder="0" applyAlignment="0" applyProtection="0"/>
    <xf numFmtId="0" fontId="10" fillId="36" borderId="0" applyNumberFormat="0" applyBorder="0" applyAlignment="0" applyProtection="0"/>
    <xf numFmtId="0" fontId="10" fillId="37"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1" fillId="31" borderId="0" applyNumberFormat="0" applyBorder="0" applyAlignment="0" applyProtection="0"/>
    <xf numFmtId="0" fontId="10" fillId="31" borderId="0" applyNumberFormat="0" applyBorder="0" applyAlignment="0" applyProtection="0"/>
    <xf numFmtId="0" fontId="10" fillId="31"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1" fillId="33" borderId="0" applyNumberFormat="0" applyBorder="0" applyAlignment="0" applyProtection="0"/>
    <xf numFmtId="0" fontId="10" fillId="33" borderId="0" applyNumberFormat="0" applyBorder="0" applyAlignment="0" applyProtection="0"/>
    <xf numFmtId="0" fontId="10" fillId="33" borderId="0" applyNumberFormat="0" applyBorder="0" applyAlignment="0" applyProtection="0"/>
    <xf numFmtId="0" fontId="10" fillId="32" borderId="0" applyNumberFormat="0" applyBorder="0" applyAlignment="0" applyProtection="0"/>
    <xf numFmtId="0" fontId="10" fillId="33"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1"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8" borderId="0" applyNumberFormat="0" applyBorder="0" applyAlignment="0" applyProtection="0"/>
    <xf numFmtId="0" fontId="10" fillId="39"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1"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0" borderId="0" applyNumberFormat="0" applyBorder="0" applyAlignment="0" applyProtection="0"/>
    <xf numFmtId="0" fontId="10" fillId="41"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1"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2" borderId="0" applyNumberFormat="0" applyBorder="0" applyAlignment="0" applyProtection="0"/>
    <xf numFmtId="0" fontId="10" fillId="43" borderId="0" applyNumberFormat="0" applyBorder="0" applyAlignment="0" applyProtection="0"/>
    <xf numFmtId="0" fontId="12" fillId="37" borderId="0" applyNumberFormat="0" applyBorder="0" applyAlignment="0" applyProtection="0">
      <alignment vertical="center"/>
    </xf>
    <xf numFmtId="0" fontId="12" fillId="31" borderId="0" applyNumberFormat="0" applyBorder="0" applyAlignment="0" applyProtection="0">
      <alignment vertical="center"/>
    </xf>
    <xf numFmtId="0" fontId="12" fillId="33" borderId="0" applyNumberFormat="0" applyBorder="0" applyAlignment="0" applyProtection="0">
      <alignment vertical="center"/>
    </xf>
    <xf numFmtId="0" fontId="12" fillId="39" borderId="0" applyNumberFormat="0" applyBorder="0" applyAlignment="0" applyProtection="0">
      <alignment vertical="center"/>
    </xf>
    <xf numFmtId="0" fontId="12" fillId="41" borderId="0" applyNumberFormat="0" applyBorder="0" applyAlignment="0" applyProtection="0">
      <alignment vertical="center"/>
    </xf>
    <xf numFmtId="0" fontId="12" fillId="43" borderId="0" applyNumberFormat="0" applyBorder="0" applyAlignment="0" applyProtection="0">
      <alignment vertical="center"/>
    </xf>
    <xf numFmtId="0" fontId="10" fillId="44" borderId="0" applyNumberFormat="0" applyBorder="0" applyAlignment="0" applyProtection="0"/>
    <xf numFmtId="0" fontId="10" fillId="44" borderId="0" applyNumberFormat="0" applyBorder="0" applyAlignment="0" applyProtection="0"/>
    <xf numFmtId="0" fontId="11"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4" borderId="0" applyNumberFormat="0" applyBorder="0" applyAlignment="0" applyProtection="0"/>
    <xf numFmtId="0" fontId="10" fillId="45"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1"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6" borderId="0" applyNumberFormat="0" applyBorder="0" applyAlignment="0" applyProtection="0"/>
    <xf numFmtId="0" fontId="10" fillId="47"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1"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8" borderId="0" applyNumberFormat="0" applyBorder="0" applyAlignment="0" applyProtection="0"/>
    <xf numFmtId="0" fontId="10" fillId="49"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1"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8" borderId="0" applyNumberFormat="0" applyBorder="0" applyAlignment="0" applyProtection="0"/>
    <xf numFmtId="0" fontId="10" fillId="39"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1"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0" borderId="0" applyNumberFormat="0" applyBorder="0" applyAlignment="0" applyProtection="0"/>
    <xf numFmtId="0" fontId="10" fillId="41" borderId="0" applyNumberFormat="0" applyBorder="0" applyAlignment="0" applyProtection="0"/>
    <xf numFmtId="0" fontId="10" fillId="50" borderId="0" applyNumberFormat="0" applyBorder="0" applyAlignment="0" applyProtection="0"/>
    <xf numFmtId="0" fontId="10" fillId="50" borderId="0" applyNumberFormat="0" applyBorder="0" applyAlignment="0" applyProtection="0"/>
    <xf numFmtId="0" fontId="11" fillId="51" borderId="0" applyNumberFormat="0" applyBorder="0" applyAlignment="0" applyProtection="0"/>
    <xf numFmtId="0" fontId="10" fillId="51" borderId="0" applyNumberFormat="0" applyBorder="0" applyAlignment="0" applyProtection="0"/>
    <xf numFmtId="0" fontId="10" fillId="51" borderId="0" applyNumberFormat="0" applyBorder="0" applyAlignment="0" applyProtection="0"/>
    <xf numFmtId="0" fontId="10" fillId="50" borderId="0" applyNumberFormat="0" applyBorder="0" applyAlignment="0" applyProtection="0"/>
    <xf numFmtId="0" fontId="10" fillId="51" borderId="0" applyNumberFormat="0" applyBorder="0" applyAlignment="0" applyProtection="0"/>
    <xf numFmtId="37" fontId="3" fillId="52" borderId="0"/>
    <xf numFmtId="169" fontId="3" fillId="52" borderId="0"/>
    <xf numFmtId="37" fontId="3" fillId="52" borderId="0"/>
    <xf numFmtId="37" fontId="3" fillId="52" borderId="0"/>
    <xf numFmtId="169" fontId="3" fillId="52" borderId="0"/>
    <xf numFmtId="37" fontId="3" fillId="52" borderId="0"/>
    <xf numFmtId="37" fontId="3" fillId="52" borderId="0"/>
    <xf numFmtId="169" fontId="3" fillId="52" borderId="0"/>
    <xf numFmtId="37" fontId="3" fillId="52" borderId="0"/>
    <xf numFmtId="37" fontId="3" fillId="52" borderId="0"/>
    <xf numFmtId="169" fontId="3" fillId="52" borderId="0"/>
    <xf numFmtId="37" fontId="3" fillId="52" borderId="0"/>
    <xf numFmtId="37" fontId="3" fillId="52" borderId="0"/>
    <xf numFmtId="169" fontId="3" fillId="52" borderId="0"/>
    <xf numFmtId="37" fontId="3" fillId="52" borderId="0"/>
    <xf numFmtId="37" fontId="3" fillId="52" borderId="0"/>
    <xf numFmtId="169" fontId="3" fillId="52" borderId="0"/>
    <xf numFmtId="37" fontId="3" fillId="52" borderId="0"/>
    <xf numFmtId="0" fontId="13" fillId="0" borderId="0">
      <alignment horizontal="center" wrapText="1"/>
      <protection locked="0"/>
    </xf>
    <xf numFmtId="37" fontId="14" fillId="52" borderId="0"/>
    <xf numFmtId="170" fontId="14" fillId="52" borderId="0"/>
    <xf numFmtId="169" fontId="14" fillId="52" borderId="0"/>
    <xf numFmtId="37" fontId="14" fillId="52" borderId="0"/>
    <xf numFmtId="0" fontId="15" fillId="18" borderId="0" applyNumberFormat="0" applyBorder="0" applyAlignment="0" applyProtection="0"/>
    <xf numFmtId="0" fontId="15" fillId="18" borderId="0" applyNumberFormat="0" applyBorder="0" applyAlignment="0" applyProtection="0"/>
    <xf numFmtId="0" fontId="16"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3" fillId="0" borderId="0" applyFill="0" applyBorder="0" applyAlignment="0"/>
    <xf numFmtId="171" fontId="3" fillId="0" borderId="0" applyFill="0" applyBorder="0" applyAlignment="0"/>
    <xf numFmtId="172" fontId="3" fillId="0" borderId="0" applyFill="0" applyBorder="0" applyAlignment="0"/>
    <xf numFmtId="173" fontId="3" fillId="0" borderId="0" applyFill="0" applyBorder="0" applyAlignment="0"/>
    <xf numFmtId="174" fontId="3" fillId="0" borderId="0" applyFill="0" applyBorder="0" applyAlignment="0"/>
    <xf numFmtId="44" fontId="17" fillId="0" borderId="0" applyFill="0" applyBorder="0" applyAlignment="0"/>
    <xf numFmtId="175" fontId="3" fillId="0" borderId="0" applyFill="0" applyBorder="0" applyAlignment="0"/>
    <xf numFmtId="171" fontId="3" fillId="0" borderId="0" applyFill="0" applyBorder="0" applyAlignment="0"/>
    <xf numFmtId="0" fontId="18" fillId="53" borderId="16" applyNumberFormat="0" applyAlignment="0" applyProtection="0"/>
    <xf numFmtId="0" fontId="18" fillId="52" borderId="16" applyNumberFormat="0" applyAlignment="0" applyProtection="0"/>
    <xf numFmtId="0" fontId="18" fillId="53" borderId="16" applyNumberFormat="0" applyAlignment="0" applyProtection="0"/>
    <xf numFmtId="0" fontId="18" fillId="53" borderId="16" applyNumberFormat="0" applyAlignment="0" applyProtection="0"/>
    <xf numFmtId="0" fontId="19" fillId="52" borderId="16" applyNumberFormat="0" applyAlignment="0" applyProtection="0"/>
    <xf numFmtId="0" fontId="18" fillId="52" borderId="16" applyNumberFormat="0" applyAlignment="0" applyProtection="0"/>
    <xf numFmtId="0" fontId="18" fillId="52" borderId="16" applyNumberFormat="0" applyAlignment="0" applyProtection="0"/>
    <xf numFmtId="0" fontId="18" fillId="53" borderId="16" applyNumberFormat="0" applyAlignment="0" applyProtection="0"/>
    <xf numFmtId="0" fontId="18" fillId="53" borderId="16" applyNumberFormat="0" applyAlignment="0" applyProtection="0"/>
    <xf numFmtId="0" fontId="18" fillId="52" borderId="16" applyNumberFormat="0" applyAlignment="0" applyProtection="0"/>
    <xf numFmtId="0" fontId="18" fillId="52" borderId="16" applyNumberFormat="0" applyAlignment="0" applyProtection="0"/>
    <xf numFmtId="0" fontId="18" fillId="53" borderId="16" applyNumberFormat="0" applyAlignment="0" applyProtection="0"/>
    <xf numFmtId="0" fontId="18" fillId="53" borderId="16" applyNumberFormat="0" applyAlignment="0" applyProtection="0"/>
    <xf numFmtId="0" fontId="18" fillId="52" borderId="16" applyNumberFormat="0" applyAlignment="0" applyProtection="0"/>
    <xf numFmtId="0" fontId="18" fillId="52" borderId="16" applyNumberFormat="0" applyAlignment="0" applyProtection="0"/>
    <xf numFmtId="0" fontId="18" fillId="53" borderId="16" applyNumberFormat="0" applyAlignment="0" applyProtection="0"/>
    <xf numFmtId="0" fontId="18" fillId="53" borderId="16" applyNumberFormat="0" applyAlignment="0" applyProtection="0"/>
    <xf numFmtId="0" fontId="18" fillId="52" borderId="16" applyNumberFormat="0" applyAlignment="0" applyProtection="0"/>
    <xf numFmtId="0" fontId="18" fillId="52" borderId="16" applyNumberFormat="0" applyAlignment="0" applyProtection="0"/>
    <xf numFmtId="0" fontId="18" fillId="53" borderId="16" applyNumberFormat="0" applyAlignment="0" applyProtection="0"/>
    <xf numFmtId="0" fontId="18" fillId="53" borderId="16" applyNumberFormat="0" applyAlignment="0" applyProtection="0"/>
    <xf numFmtId="0" fontId="18" fillId="52" borderId="16" applyNumberFormat="0" applyAlignment="0" applyProtection="0"/>
    <xf numFmtId="0" fontId="18" fillId="52" borderId="16" applyNumberFormat="0" applyAlignment="0" applyProtection="0"/>
    <xf numFmtId="0" fontId="18" fillId="53" borderId="16" applyNumberFormat="0" applyAlignment="0" applyProtection="0"/>
    <xf numFmtId="0" fontId="18" fillId="53" borderId="16" applyNumberFormat="0" applyAlignment="0" applyProtection="0"/>
    <xf numFmtId="0" fontId="18" fillId="52" borderId="16" applyNumberFormat="0" applyAlignment="0" applyProtection="0"/>
    <xf numFmtId="0" fontId="18" fillId="52" borderId="16" applyNumberFormat="0" applyAlignment="0" applyProtection="0"/>
    <xf numFmtId="0" fontId="18" fillId="53" borderId="16" applyNumberFormat="0" applyAlignment="0" applyProtection="0"/>
    <xf numFmtId="0" fontId="18" fillId="53" borderId="16" applyNumberFormat="0" applyAlignment="0" applyProtection="0"/>
    <xf numFmtId="0" fontId="18" fillId="52" borderId="16" applyNumberFormat="0" applyAlignment="0" applyProtection="0"/>
    <xf numFmtId="0" fontId="18" fillId="52" borderId="16" applyNumberFormat="0" applyAlignment="0" applyProtection="0"/>
    <xf numFmtId="0" fontId="18" fillId="53" borderId="16" applyNumberFormat="0" applyAlignment="0" applyProtection="0"/>
    <xf numFmtId="0" fontId="18" fillId="53" borderId="16" applyNumberFormat="0" applyAlignment="0" applyProtection="0"/>
    <xf numFmtId="0" fontId="18" fillId="52" borderId="16" applyNumberFormat="0" applyAlignment="0" applyProtection="0"/>
    <xf numFmtId="0" fontId="18" fillId="52" borderId="16" applyNumberFormat="0" applyAlignment="0" applyProtection="0"/>
    <xf numFmtId="0" fontId="20" fillId="54" borderId="17" applyNumberFormat="0" applyAlignment="0" applyProtection="0"/>
    <xf numFmtId="0" fontId="20" fillId="54" borderId="17" applyNumberFormat="0" applyAlignment="0" applyProtection="0"/>
    <xf numFmtId="0" fontId="21" fillId="55" borderId="17" applyNumberFormat="0" applyAlignment="0" applyProtection="0"/>
    <xf numFmtId="0" fontId="20" fillId="55" borderId="17" applyNumberFormat="0" applyAlignment="0" applyProtection="0"/>
    <xf numFmtId="0" fontId="20" fillId="55" borderId="17" applyNumberFormat="0" applyAlignment="0" applyProtection="0"/>
    <xf numFmtId="0" fontId="20" fillId="54" borderId="17" applyNumberFormat="0" applyAlignment="0" applyProtection="0"/>
    <xf numFmtId="0" fontId="20" fillId="55" borderId="17" applyNumberFormat="0" applyAlignment="0" applyProtection="0"/>
    <xf numFmtId="0" fontId="6" fillId="56" borderId="0">
      <alignment horizontal="center" wrapText="1"/>
    </xf>
    <xf numFmtId="169" fontId="6" fillId="56" borderId="0">
      <alignment horizontal="center" wrapText="1"/>
    </xf>
    <xf numFmtId="0" fontId="22" fillId="0" borderId="7">
      <alignment horizontal="centerContinuous"/>
    </xf>
    <xf numFmtId="37" fontId="23" fillId="0" borderId="18">
      <alignment horizontal="center" wrapText="1"/>
    </xf>
    <xf numFmtId="0" fontId="24" fillId="0" borderId="10"/>
    <xf numFmtId="44" fontId="17" fillId="0" borderId="0" applyFont="0" applyFill="0" applyBorder="0" applyAlignment="0" applyProtection="0"/>
    <xf numFmtId="3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7" fillId="0" borderId="0" applyFont="0" applyFill="0" applyBorder="0" applyAlignment="0" applyProtection="0"/>
    <xf numFmtId="43" fontId="3" fillId="0" borderId="0" applyFont="0" applyFill="0" applyBorder="0" applyAlignment="0" applyProtection="0"/>
    <xf numFmtId="43" fontId="8" fillId="0" borderId="0" applyFont="0" applyFill="0" applyBorder="0" applyAlignment="0" applyProtection="0"/>
    <xf numFmtId="43" fontId="25" fillId="0" borderId="0" applyFont="0" applyFill="0" applyBorder="0" applyAlignment="0" applyProtection="0"/>
    <xf numFmtId="43" fontId="3"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2" fillId="0" borderId="0" applyFont="0" applyFill="0" applyBorder="0" applyAlignment="0" applyProtection="0"/>
    <xf numFmtId="43" fontId="3" fillId="0" borderId="0" applyFont="0" applyFill="0" applyBorder="0" applyAlignment="0" applyProtection="0"/>
    <xf numFmtId="43" fontId="8" fillId="0" borderId="0" applyFont="0" applyFill="0" applyBorder="0" applyAlignment="0" applyProtection="0"/>
    <xf numFmtId="43" fontId="2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8"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8"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8"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8"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76" fontId="3" fillId="0" borderId="0"/>
    <xf numFmtId="177" fontId="3" fillId="0" borderId="0">
      <protection locked="0"/>
    </xf>
    <xf numFmtId="0" fontId="26" fillId="0" borderId="0"/>
    <xf numFmtId="0" fontId="17" fillId="0" borderId="0"/>
    <xf numFmtId="178" fontId="27" fillId="0" borderId="0">
      <protection locked="0"/>
    </xf>
    <xf numFmtId="0" fontId="26" fillId="0" borderId="0"/>
    <xf numFmtId="0" fontId="28" fillId="0" borderId="0" applyNumberFormat="0" applyAlignment="0">
      <alignment horizontal="left"/>
    </xf>
    <xf numFmtId="0" fontId="29" fillId="0" borderId="0"/>
    <xf numFmtId="171"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8"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0"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2" fillId="0" borderId="0" applyFont="0" applyFill="0" applyBorder="0" applyAlignment="0" applyProtection="0"/>
    <xf numFmtId="44" fontId="30"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0" fillId="0" borderId="0" applyFont="0" applyFill="0" applyBorder="0" applyAlignment="0" applyProtection="0"/>
    <xf numFmtId="44" fontId="8" fillId="0" borderId="0" applyFont="0" applyFill="0" applyBorder="0" applyAlignment="0" applyProtection="0"/>
    <xf numFmtId="44" fontId="3" fillId="0" borderId="0" applyFont="0" applyFill="0" applyBorder="0" applyAlignment="0" applyProtection="0"/>
    <xf numFmtId="44" fontId="8"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3" fillId="0" borderId="0" applyFont="0" applyFill="0" applyBorder="0" applyAlignment="0" applyProtection="0"/>
    <xf numFmtId="177" fontId="3" fillId="0" borderId="0">
      <protection locked="0"/>
    </xf>
    <xf numFmtId="179" fontId="3" fillId="0" borderId="0"/>
    <xf numFmtId="15" fontId="31" fillId="0" borderId="0"/>
    <xf numFmtId="14" fontId="7" fillId="0" borderId="0" applyFill="0" applyBorder="0" applyAlignment="0"/>
    <xf numFmtId="15" fontId="31" fillId="0" borderId="0"/>
    <xf numFmtId="180" fontId="3" fillId="53" borderId="0" applyFont="0" applyFill="0" applyBorder="0" applyAlignment="0" applyProtection="0">
      <alignment vertical="center"/>
    </xf>
    <xf numFmtId="181" fontId="3" fillId="53" borderId="0" applyFont="0" applyFill="0" applyBorder="0" applyAlignment="0" applyProtection="0">
      <alignment vertical="center"/>
    </xf>
    <xf numFmtId="39" fontId="6" fillId="57" borderId="0" applyFont="0" applyFill="0" applyBorder="0" applyAlignment="0" applyProtection="0">
      <alignment vertical="center"/>
    </xf>
    <xf numFmtId="9" fontId="24" fillId="53" borderId="0" applyFill="0" applyBorder="0" applyAlignment="0">
      <alignment horizontal="center"/>
    </xf>
    <xf numFmtId="182" fontId="3" fillId="0" borderId="0"/>
    <xf numFmtId="0" fontId="3" fillId="0" borderId="0" applyFill="0" applyBorder="0" applyAlignment="0"/>
    <xf numFmtId="171" fontId="3" fillId="0" borderId="0" applyFill="0" applyBorder="0" applyAlignment="0"/>
    <xf numFmtId="44" fontId="17" fillId="0" borderId="0" applyFill="0" applyBorder="0" applyAlignment="0"/>
    <xf numFmtId="175" fontId="3" fillId="0" borderId="0" applyFill="0" applyBorder="0" applyAlignment="0"/>
    <xf numFmtId="171" fontId="3" fillId="0" borderId="0" applyFill="0" applyBorder="0" applyAlignment="0"/>
    <xf numFmtId="0" fontId="32" fillId="0" borderId="0" applyNumberFormat="0" applyAlignment="0">
      <alignment horizontal="left"/>
    </xf>
    <xf numFmtId="0" fontId="33"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183" fontId="31" fillId="58" borderId="19" applyFont="0" applyAlignment="0"/>
    <xf numFmtId="0" fontId="35" fillId="0" borderId="0">
      <protection locked="0"/>
    </xf>
    <xf numFmtId="0" fontId="35" fillId="0" borderId="0">
      <protection locked="0"/>
    </xf>
    <xf numFmtId="0" fontId="36" fillId="0" borderId="0">
      <protection locked="0"/>
    </xf>
    <xf numFmtId="0" fontId="35" fillId="0" borderId="0">
      <protection locked="0"/>
    </xf>
    <xf numFmtId="0" fontId="35" fillId="0" borderId="0">
      <protection locked="0"/>
    </xf>
    <xf numFmtId="0" fontId="35" fillId="0" borderId="0">
      <protection locked="0"/>
    </xf>
    <xf numFmtId="0" fontId="36" fillId="0" borderId="0">
      <protection locked="0"/>
    </xf>
    <xf numFmtId="177" fontId="3" fillId="0" borderId="0">
      <protection locked="0"/>
    </xf>
    <xf numFmtId="37" fontId="14" fillId="52" borderId="0"/>
    <xf numFmtId="169" fontId="14" fillId="52" borderId="0"/>
    <xf numFmtId="37" fontId="14" fillId="52" borderId="0"/>
    <xf numFmtId="39" fontId="14" fillId="52" borderId="0"/>
    <xf numFmtId="169" fontId="14" fillId="52" borderId="0"/>
    <xf numFmtId="39" fontId="14" fillId="52" borderId="0"/>
    <xf numFmtId="0" fontId="29" fillId="0" borderId="0"/>
    <xf numFmtId="0" fontId="37" fillId="20" borderId="0" applyNumberFormat="0" applyBorder="0" applyAlignment="0" applyProtection="0"/>
    <xf numFmtId="0" fontId="37" fillId="20" borderId="0" applyNumberFormat="0" applyBorder="0" applyAlignment="0" applyProtection="0"/>
    <xf numFmtId="0" fontId="38" fillId="21" borderId="0" applyNumberFormat="0" applyBorder="0" applyAlignment="0" applyProtection="0"/>
    <xf numFmtId="0" fontId="37" fillId="21" borderId="0" applyNumberFormat="0" applyBorder="0" applyAlignment="0" applyProtection="0"/>
    <xf numFmtId="0" fontId="37" fillId="21"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38" fontId="14" fillId="53" borderId="0" applyNumberFormat="0" applyBorder="0" applyAlignment="0" applyProtection="0"/>
    <xf numFmtId="0" fontId="39" fillId="0" borderId="20" applyNumberFormat="0" applyAlignment="0" applyProtection="0">
      <alignment horizontal="left" vertical="center"/>
    </xf>
    <xf numFmtId="0" fontId="39" fillId="0" borderId="4">
      <alignment horizontal="left" vertical="center"/>
    </xf>
    <xf numFmtId="0" fontId="40" fillId="0" borderId="21" applyNumberFormat="0" applyFill="0" applyAlignment="0" applyProtection="0"/>
    <xf numFmtId="0" fontId="40" fillId="0" borderId="21" applyNumberFormat="0" applyFill="0" applyAlignment="0" applyProtection="0"/>
    <xf numFmtId="0" fontId="41" fillId="0" borderId="21" applyNumberFormat="0" applyFill="0" applyAlignment="0" applyProtection="0"/>
    <xf numFmtId="0" fontId="40" fillId="0" borderId="21" applyNumberFormat="0" applyFill="0" applyAlignment="0" applyProtection="0"/>
    <xf numFmtId="0" fontId="42" fillId="0" borderId="22" applyNumberFormat="0" applyFill="0" applyAlignment="0" applyProtection="0"/>
    <xf numFmtId="0" fontId="42" fillId="0" borderId="22" applyNumberFormat="0" applyFill="0" applyAlignment="0" applyProtection="0"/>
    <xf numFmtId="0" fontId="43" fillId="0" borderId="22" applyNumberFormat="0" applyFill="0" applyAlignment="0" applyProtection="0"/>
    <xf numFmtId="0" fontId="42" fillId="0" borderId="22" applyNumberFormat="0" applyFill="0" applyAlignment="0" applyProtection="0"/>
    <xf numFmtId="0" fontId="44" fillId="0" borderId="23" applyNumberFormat="0" applyFill="0" applyAlignment="0" applyProtection="0"/>
    <xf numFmtId="0" fontId="44" fillId="0" borderId="23" applyNumberFormat="0" applyFill="0" applyAlignment="0" applyProtection="0"/>
    <xf numFmtId="0" fontId="45" fillId="0" borderId="23" applyNumberFormat="0" applyFill="0" applyAlignment="0" applyProtection="0"/>
    <xf numFmtId="0" fontId="44" fillId="0" borderId="23" applyNumberFormat="0" applyFill="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44" fillId="0" borderId="0" applyNumberFormat="0" applyFill="0" applyBorder="0" applyAlignment="0" applyProtection="0"/>
    <xf numFmtId="0" fontId="46" fillId="59" borderId="24">
      <alignment horizontal="center"/>
    </xf>
    <xf numFmtId="0" fontId="46" fillId="59" borderId="24" applyAlignment="0">
      <alignment horizontal="center"/>
    </xf>
    <xf numFmtId="0" fontId="46" fillId="59" borderId="25"/>
    <xf numFmtId="0" fontId="47" fillId="0" borderId="26">
      <alignment horizontal="center"/>
    </xf>
    <xf numFmtId="0" fontId="47" fillId="0" borderId="0">
      <alignment horizontal="center"/>
    </xf>
    <xf numFmtId="184" fontId="31" fillId="0" borderId="0"/>
    <xf numFmtId="10" fontId="14" fillId="60" borderId="15" applyNumberFormat="0" applyBorder="0" applyAlignment="0" applyProtection="0"/>
    <xf numFmtId="0" fontId="48" fillId="26" borderId="16" applyNumberFormat="0" applyAlignment="0" applyProtection="0"/>
    <xf numFmtId="0" fontId="48" fillId="27" borderId="16" applyNumberFormat="0" applyAlignment="0" applyProtection="0"/>
    <xf numFmtId="0" fontId="48" fillId="26" borderId="16" applyNumberFormat="0" applyAlignment="0" applyProtection="0"/>
    <xf numFmtId="0" fontId="48" fillId="26" borderId="16" applyNumberFormat="0" applyAlignment="0" applyProtection="0"/>
    <xf numFmtId="0" fontId="48" fillId="26" borderId="16" applyNumberFormat="0" applyAlignment="0" applyProtection="0"/>
    <xf numFmtId="0" fontId="48" fillId="26" borderId="16" applyNumberFormat="0" applyAlignment="0" applyProtection="0"/>
    <xf numFmtId="0" fontId="48" fillId="26" borderId="16" applyNumberFormat="0" applyAlignment="0" applyProtection="0"/>
    <xf numFmtId="0" fontId="48" fillId="26" borderId="16" applyNumberFormat="0" applyAlignment="0" applyProtection="0"/>
    <xf numFmtId="0" fontId="48" fillId="26" borderId="16" applyNumberFormat="0" applyAlignment="0" applyProtection="0"/>
    <xf numFmtId="0" fontId="48" fillId="26" borderId="16" applyNumberFormat="0" applyAlignment="0" applyProtection="0"/>
    <xf numFmtId="0" fontId="48" fillId="26" borderId="16" applyNumberFormat="0" applyAlignment="0" applyProtection="0"/>
    <xf numFmtId="0" fontId="48" fillId="26" borderId="16" applyNumberFormat="0" applyAlignment="0" applyProtection="0"/>
    <xf numFmtId="0" fontId="48" fillId="26" borderId="16" applyNumberFormat="0" applyAlignment="0" applyProtection="0"/>
    <xf numFmtId="0" fontId="49" fillId="27" borderId="16" applyNumberFormat="0" applyAlignment="0" applyProtection="0"/>
    <xf numFmtId="0" fontId="48" fillId="27" borderId="16" applyNumberFormat="0" applyAlignment="0" applyProtection="0"/>
    <xf numFmtId="0" fontId="48" fillId="27" borderId="16" applyNumberFormat="0" applyAlignment="0" applyProtection="0"/>
    <xf numFmtId="0" fontId="48" fillId="26" borderId="16" applyNumberFormat="0" applyAlignment="0" applyProtection="0"/>
    <xf numFmtId="0" fontId="48" fillId="26" borderId="16" applyNumberFormat="0" applyAlignment="0" applyProtection="0"/>
    <xf numFmtId="0" fontId="48" fillId="26" borderId="16" applyNumberFormat="0" applyAlignment="0" applyProtection="0"/>
    <xf numFmtId="0" fontId="48" fillId="26" borderId="16" applyNumberFormat="0" applyAlignment="0" applyProtection="0"/>
    <xf numFmtId="0" fontId="48" fillId="26" borderId="16" applyNumberFormat="0" applyAlignment="0" applyProtection="0"/>
    <xf numFmtId="0" fontId="48" fillId="27" borderId="16" applyNumberFormat="0" applyAlignment="0" applyProtection="0"/>
    <xf numFmtId="0" fontId="48" fillId="27" borderId="16" applyNumberFormat="0" applyAlignment="0" applyProtection="0"/>
    <xf numFmtId="0" fontId="48" fillId="26" borderId="16" applyNumberFormat="0" applyAlignment="0" applyProtection="0"/>
    <xf numFmtId="0" fontId="48" fillId="26" borderId="16" applyNumberFormat="0" applyAlignment="0" applyProtection="0"/>
    <xf numFmtId="0" fontId="48" fillId="27" borderId="16" applyNumberFormat="0" applyAlignment="0" applyProtection="0"/>
    <xf numFmtId="0" fontId="48" fillId="27" borderId="16" applyNumberFormat="0" applyAlignment="0" applyProtection="0"/>
    <xf numFmtId="0" fontId="48" fillId="26" borderId="16" applyNumberFormat="0" applyAlignment="0" applyProtection="0"/>
    <xf numFmtId="0" fontId="48" fillId="26" borderId="16" applyNumberFormat="0" applyAlignment="0" applyProtection="0"/>
    <xf numFmtId="0" fontId="48" fillId="27" borderId="16" applyNumberFormat="0" applyAlignment="0" applyProtection="0"/>
    <xf numFmtId="0" fontId="48" fillId="27" borderId="16" applyNumberFormat="0" applyAlignment="0" applyProtection="0"/>
    <xf numFmtId="0" fontId="48" fillId="26" borderId="16" applyNumberFormat="0" applyAlignment="0" applyProtection="0"/>
    <xf numFmtId="0" fontId="48" fillId="26" borderId="16" applyNumberFormat="0" applyAlignment="0" applyProtection="0"/>
    <xf numFmtId="0" fontId="48" fillId="27" borderId="16" applyNumberFormat="0" applyAlignment="0" applyProtection="0"/>
    <xf numFmtId="0" fontId="48" fillId="27" borderId="16" applyNumberFormat="0" applyAlignment="0" applyProtection="0"/>
    <xf numFmtId="0" fontId="48" fillId="26" borderId="16" applyNumberFormat="0" applyAlignment="0" applyProtection="0"/>
    <xf numFmtId="0" fontId="48" fillId="26" borderId="16" applyNumberFormat="0" applyAlignment="0" applyProtection="0"/>
    <xf numFmtId="0" fontId="48" fillId="27" borderId="16" applyNumberFormat="0" applyAlignment="0" applyProtection="0"/>
    <xf numFmtId="0" fontId="48" fillId="27" borderId="16" applyNumberFormat="0" applyAlignment="0" applyProtection="0"/>
    <xf numFmtId="0" fontId="48" fillId="26" borderId="16" applyNumberFormat="0" applyAlignment="0" applyProtection="0"/>
    <xf numFmtId="0" fontId="48" fillId="26" borderId="16" applyNumberFormat="0" applyAlignment="0" applyProtection="0"/>
    <xf numFmtId="0" fontId="48" fillId="27" borderId="16" applyNumberFormat="0" applyAlignment="0" applyProtection="0"/>
    <xf numFmtId="0" fontId="48" fillId="27" borderId="16" applyNumberFormat="0" applyAlignment="0" applyProtection="0"/>
    <xf numFmtId="0" fontId="48" fillId="26" borderId="16" applyNumberFormat="0" applyAlignment="0" applyProtection="0"/>
    <xf numFmtId="0" fontId="48" fillId="26" borderId="16" applyNumberFormat="0" applyAlignment="0" applyProtection="0"/>
    <xf numFmtId="0" fontId="48" fillId="27" borderId="16" applyNumberFormat="0" applyAlignment="0" applyProtection="0"/>
    <xf numFmtId="0" fontId="48" fillId="27" borderId="16" applyNumberFormat="0" applyAlignment="0" applyProtection="0"/>
    <xf numFmtId="0" fontId="50" fillId="0" borderId="0" applyNumberFormat="0" applyFill="0" applyBorder="0" applyAlignment="0" applyProtection="0">
      <protection locked="0"/>
    </xf>
    <xf numFmtId="0" fontId="31" fillId="0" borderId="0"/>
    <xf numFmtId="49" fontId="22" fillId="0" borderId="0" applyFill="0" applyBorder="0" applyProtection="0"/>
    <xf numFmtId="185" fontId="22" fillId="0" borderId="0" applyFill="0" applyBorder="0" applyProtection="0"/>
    <xf numFmtId="186" fontId="22" fillId="0" borderId="0" applyFill="0" applyBorder="0" applyProtection="0"/>
    <xf numFmtId="0" fontId="3" fillId="0" borderId="0" applyFill="0" applyBorder="0" applyAlignment="0"/>
    <xf numFmtId="171" fontId="3" fillId="0" borderId="0" applyFill="0" applyBorder="0" applyAlignment="0"/>
    <xf numFmtId="44" fontId="17" fillId="0" borderId="0" applyFill="0" applyBorder="0" applyAlignment="0"/>
    <xf numFmtId="175" fontId="3" fillId="0" borderId="0" applyFill="0" applyBorder="0" applyAlignment="0"/>
    <xf numFmtId="171" fontId="3" fillId="0" borderId="0" applyFill="0" applyBorder="0" applyAlignment="0"/>
    <xf numFmtId="0" fontId="51" fillId="0" borderId="27" applyNumberFormat="0" applyFill="0" applyAlignment="0" applyProtection="0"/>
    <xf numFmtId="0" fontId="51" fillId="0" borderId="27" applyNumberFormat="0" applyFill="0" applyAlignment="0" applyProtection="0"/>
    <xf numFmtId="0" fontId="52" fillId="0" borderId="27" applyNumberFormat="0" applyFill="0" applyAlignment="0" applyProtection="0"/>
    <xf numFmtId="0" fontId="51" fillId="0" borderId="27" applyNumberFormat="0" applyFill="0" applyAlignment="0" applyProtection="0"/>
    <xf numFmtId="5" fontId="24" fillId="53" borderId="0" applyFill="0" applyBorder="0">
      <alignment horizontal="right"/>
    </xf>
    <xf numFmtId="37" fontId="6" fillId="52" borderId="0"/>
    <xf numFmtId="169" fontId="6" fillId="52" borderId="0"/>
    <xf numFmtId="0" fontId="14" fillId="0" borderId="0" applyNumberFormat="0" applyFont="0" applyBorder="0" applyAlignment="0" applyProtection="0"/>
    <xf numFmtId="0" fontId="53" fillId="61" borderId="0" applyNumberFormat="0" applyBorder="0" applyAlignment="0" applyProtection="0"/>
    <xf numFmtId="0" fontId="53" fillId="61" borderId="0" applyNumberFormat="0" applyBorder="0" applyAlignment="0" applyProtection="0"/>
    <xf numFmtId="0" fontId="54" fillId="62" borderId="0" applyNumberFormat="0" applyBorder="0" applyAlignment="0" applyProtection="0"/>
    <xf numFmtId="0" fontId="53" fillId="62" borderId="0" applyNumberFormat="0" applyBorder="0" applyAlignment="0" applyProtection="0"/>
    <xf numFmtId="0" fontId="53" fillId="62" borderId="0" applyNumberFormat="0" applyBorder="0" applyAlignment="0" applyProtection="0"/>
    <xf numFmtId="0" fontId="53" fillId="61" borderId="0" applyNumberFormat="0" applyBorder="0" applyAlignment="0" applyProtection="0"/>
    <xf numFmtId="0" fontId="53" fillId="62" borderId="0" applyNumberFormat="0" applyBorder="0" applyAlignment="0" applyProtection="0"/>
    <xf numFmtId="0" fontId="22" fillId="0" borderId="0"/>
    <xf numFmtId="37" fontId="55" fillId="0" borderId="0"/>
    <xf numFmtId="187" fontId="56" fillId="0" borderId="0"/>
    <xf numFmtId="0" fontId="3" fillId="0" borderId="0"/>
    <xf numFmtId="0" fontId="3" fillId="0" borderId="0"/>
    <xf numFmtId="0" fontId="3" fillId="0" borderId="0"/>
    <xf numFmtId="0" fontId="3" fillId="0" borderId="0"/>
    <xf numFmtId="0" fontId="3" fillId="0" borderId="0"/>
    <xf numFmtId="0" fontId="3" fillId="0" borderId="0"/>
    <xf numFmtId="0" fontId="57" fillId="0" borderId="0"/>
    <xf numFmtId="0" fontId="3" fillId="0" borderId="0"/>
    <xf numFmtId="0" fontId="58" fillId="0" borderId="0"/>
    <xf numFmtId="0" fontId="3" fillId="0" borderId="0"/>
    <xf numFmtId="0" fontId="58" fillId="0" borderId="0"/>
    <xf numFmtId="0" fontId="3" fillId="0" borderId="0"/>
    <xf numFmtId="0" fontId="58" fillId="0" borderId="0"/>
    <xf numFmtId="0" fontId="5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58"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5" fillId="0" borderId="0"/>
    <xf numFmtId="0" fontId="3"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3" fillId="0" borderId="0"/>
    <xf numFmtId="0" fontId="3"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1" fillId="0" borderId="0"/>
    <xf numFmtId="0" fontId="1" fillId="0" borderId="0"/>
    <xf numFmtId="0" fontId="8" fillId="0" borderId="0"/>
    <xf numFmtId="0" fontId="8" fillId="0" borderId="0"/>
    <xf numFmtId="0" fontId="8" fillId="0" borderId="0"/>
    <xf numFmtId="0" fontId="8" fillId="0" borderId="0"/>
    <xf numFmtId="0" fontId="3" fillId="0" borderId="0"/>
    <xf numFmtId="0" fontId="3" fillId="0" borderId="0"/>
    <xf numFmtId="0" fontId="1" fillId="0" borderId="0"/>
    <xf numFmtId="0" fontId="3" fillId="0" borderId="0"/>
    <xf numFmtId="0" fontId="58" fillId="0" borderId="0"/>
    <xf numFmtId="0" fontId="58" fillId="0" borderId="0"/>
    <xf numFmtId="0" fontId="58" fillId="0" borderId="0"/>
    <xf numFmtId="0" fontId="3" fillId="0" borderId="0"/>
    <xf numFmtId="0" fontId="8" fillId="0" borderId="0"/>
    <xf numFmtId="0" fontId="8" fillId="0" borderId="0"/>
    <xf numFmtId="0" fontId="8" fillId="0" borderId="0"/>
    <xf numFmtId="0" fontId="8" fillId="0" borderId="0"/>
    <xf numFmtId="0" fontId="3" fillId="0" borderId="0"/>
    <xf numFmtId="0" fontId="3"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22" fillId="0" borderId="0"/>
    <xf numFmtId="0" fontId="1" fillId="0" borderId="0"/>
    <xf numFmtId="0" fontId="3" fillId="0" borderId="0"/>
    <xf numFmtId="0" fontId="3"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0"/>
    <xf numFmtId="0" fontId="30" fillId="0" borderId="0"/>
    <xf numFmtId="0" fontId="1" fillId="0" borderId="0"/>
    <xf numFmtId="0" fontId="1" fillId="0" borderId="0"/>
    <xf numFmtId="0" fontId="8" fillId="0" borderId="0"/>
    <xf numFmtId="0" fontId="8" fillId="0" borderId="0"/>
    <xf numFmtId="0" fontId="8" fillId="0" borderId="0"/>
    <xf numFmtId="0" fontId="8" fillId="0" borderId="0"/>
    <xf numFmtId="0" fontId="30" fillId="0" borderId="0"/>
    <xf numFmtId="0" fontId="1" fillId="0" borderId="0"/>
    <xf numFmtId="0" fontId="30" fillId="0" borderId="0"/>
    <xf numFmtId="0" fontId="8" fillId="0" borderId="0"/>
    <xf numFmtId="0" fontId="8" fillId="0" borderId="0"/>
    <xf numFmtId="0" fontId="8" fillId="0" borderId="0"/>
    <xf numFmtId="0" fontId="3" fillId="0" borderId="0"/>
    <xf numFmtId="0" fontId="3"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43" fontId="3" fillId="0" borderId="0"/>
    <xf numFmtId="43" fontId="3" fillId="0" borderId="0"/>
    <xf numFmtId="43" fontId="3" fillId="0" borderId="0"/>
    <xf numFmtId="43" fontId="3" fillId="0" borderId="0"/>
    <xf numFmtId="0" fontId="1" fillId="0" borderId="0"/>
    <xf numFmtId="0" fontId="3" fillId="0" borderId="0"/>
    <xf numFmtId="0" fontId="3" fillId="0" borderId="0"/>
    <xf numFmtId="0" fontId="8"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0" borderId="0"/>
    <xf numFmtId="0" fontId="1" fillId="0" borderId="0"/>
    <xf numFmtId="0" fontId="1" fillId="0" borderId="0"/>
    <xf numFmtId="0" fontId="30" fillId="0" borderId="0"/>
    <xf numFmtId="0" fontId="1" fillId="0" borderId="0"/>
    <xf numFmtId="0" fontId="3" fillId="0" borderId="0"/>
    <xf numFmtId="0" fontId="1" fillId="0" borderId="0"/>
    <xf numFmtId="0" fontId="3" fillId="0" borderId="0"/>
    <xf numFmtId="0" fontId="3" fillId="0" borderId="0"/>
    <xf numFmtId="0" fontId="58" fillId="0" borderId="0"/>
    <xf numFmtId="0" fontId="58" fillId="0" borderId="0"/>
    <xf numFmtId="0" fontId="58" fillId="0" borderId="0"/>
    <xf numFmtId="0" fontId="58" fillId="0" borderId="0"/>
    <xf numFmtId="0" fontId="58" fillId="0" borderId="0"/>
    <xf numFmtId="0" fontId="3" fillId="0" borderId="0"/>
    <xf numFmtId="0" fontId="3" fillId="0" borderId="0"/>
    <xf numFmtId="0" fontId="58" fillId="0" borderId="0"/>
    <xf numFmtId="0" fontId="59" fillId="0" borderId="0"/>
    <xf numFmtId="0" fontId="3" fillId="0" borderId="0"/>
    <xf numFmtId="0" fontId="3"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1" fillId="0" borderId="0"/>
    <xf numFmtId="0" fontId="58" fillId="0" borderId="0"/>
    <xf numFmtId="0" fontId="58" fillId="0" borderId="0"/>
    <xf numFmtId="0" fontId="58" fillId="0" borderId="0"/>
    <xf numFmtId="0" fontId="58" fillId="0" borderId="0"/>
    <xf numFmtId="40" fontId="60" fillId="0" borderId="0"/>
    <xf numFmtId="0" fontId="7" fillId="60" borderId="28" applyNumberFormat="0" applyFont="0" applyAlignment="0" applyProtection="0"/>
    <xf numFmtId="0" fontId="7" fillId="56" borderId="28" applyNumberFormat="0" applyFont="0" applyAlignment="0" applyProtection="0"/>
    <xf numFmtId="0" fontId="7" fillId="60" borderId="28" applyNumberFormat="0" applyFont="0" applyAlignment="0" applyProtection="0"/>
    <xf numFmtId="0" fontId="8" fillId="56" borderId="28" applyNumberFormat="0" applyFont="0" applyAlignment="0" applyProtection="0"/>
    <xf numFmtId="0" fontId="8" fillId="2" borderId="1" applyNumberFormat="0" applyFont="0" applyAlignment="0" applyProtection="0"/>
    <xf numFmtId="0" fontId="8" fillId="2" borderId="1" applyNumberFormat="0" applyFont="0" applyAlignment="0" applyProtection="0"/>
    <xf numFmtId="0" fontId="8" fillId="2" borderId="1" applyNumberFormat="0" applyFont="0" applyAlignment="0" applyProtection="0"/>
    <xf numFmtId="0" fontId="8" fillId="56" borderId="28" applyNumberFormat="0" applyFont="0" applyAlignment="0" applyProtection="0"/>
    <xf numFmtId="0" fontId="8" fillId="2" borderId="1" applyNumberFormat="0" applyFont="0" applyAlignment="0" applyProtection="0"/>
    <xf numFmtId="0" fontId="8" fillId="2" borderId="1" applyNumberFormat="0" applyFont="0" applyAlignment="0" applyProtection="0"/>
    <xf numFmtId="0" fontId="8" fillId="2" borderId="1" applyNumberFormat="0" applyFont="0" applyAlignment="0" applyProtection="0"/>
    <xf numFmtId="0" fontId="8" fillId="2" borderId="1" applyNumberFormat="0" applyFont="0" applyAlignment="0" applyProtection="0"/>
    <xf numFmtId="0" fontId="8" fillId="2" borderId="1" applyNumberFormat="0" applyFont="0" applyAlignment="0" applyProtection="0"/>
    <xf numFmtId="0" fontId="7" fillId="60" borderId="28" applyNumberFormat="0" applyFont="0" applyAlignment="0" applyProtection="0"/>
    <xf numFmtId="0" fontId="7" fillId="60" borderId="28" applyNumberFormat="0" applyFont="0" applyAlignment="0" applyProtection="0"/>
    <xf numFmtId="0" fontId="8" fillId="2" borderId="1" applyNumberFormat="0" applyFont="0" applyAlignment="0" applyProtection="0"/>
    <xf numFmtId="0" fontId="8" fillId="2" borderId="1" applyNumberFormat="0" applyFont="0" applyAlignment="0" applyProtection="0"/>
    <xf numFmtId="0" fontId="7" fillId="60" borderId="28" applyNumberFormat="0" applyFont="0" applyAlignment="0" applyProtection="0"/>
    <xf numFmtId="0" fontId="8" fillId="2" borderId="1" applyNumberFormat="0" applyFont="0" applyAlignment="0" applyProtection="0"/>
    <xf numFmtId="0" fontId="8" fillId="2" borderId="1" applyNumberFormat="0" applyFont="0" applyAlignment="0" applyProtection="0"/>
    <xf numFmtId="0" fontId="8" fillId="2" borderId="1" applyNumberFormat="0" applyFont="0" applyAlignment="0" applyProtection="0"/>
    <xf numFmtId="0" fontId="8" fillId="2" borderId="1" applyNumberFormat="0" applyFont="0" applyAlignment="0" applyProtection="0"/>
    <xf numFmtId="0" fontId="31" fillId="56" borderId="28" applyNumberFormat="0" applyFont="0" applyAlignment="0" applyProtection="0"/>
    <xf numFmtId="0" fontId="8" fillId="2" borderId="1" applyNumberFormat="0" applyFont="0" applyAlignment="0" applyProtection="0"/>
    <xf numFmtId="0" fontId="8" fillId="2" borderId="1" applyNumberFormat="0" applyFont="0" applyAlignment="0" applyProtection="0"/>
    <xf numFmtId="0" fontId="31" fillId="56" borderId="28" applyNumberFormat="0" applyFont="0" applyAlignment="0" applyProtection="0"/>
    <xf numFmtId="0" fontId="7" fillId="56" borderId="28" applyNumberFormat="0" applyFont="0" applyAlignment="0" applyProtection="0"/>
    <xf numFmtId="0" fontId="8" fillId="56" borderId="28" applyNumberFormat="0" applyFont="0" applyAlignment="0" applyProtection="0"/>
    <xf numFmtId="0" fontId="7" fillId="60" borderId="28" applyNumberFormat="0" applyFont="0" applyAlignment="0" applyProtection="0"/>
    <xf numFmtId="0" fontId="3" fillId="56" borderId="28" applyNumberFormat="0" applyFont="0" applyAlignment="0" applyProtection="0"/>
    <xf numFmtId="0" fontId="3" fillId="56" borderId="28" applyNumberFormat="0" applyFont="0" applyAlignment="0" applyProtection="0"/>
    <xf numFmtId="0" fontId="3" fillId="56" borderId="28" applyNumberFormat="0" applyFont="0" applyAlignment="0" applyProtection="0"/>
    <xf numFmtId="0" fontId="7" fillId="60" borderId="28" applyNumberFormat="0" applyFont="0" applyAlignment="0" applyProtection="0"/>
    <xf numFmtId="0" fontId="3" fillId="56" borderId="28" applyNumberFormat="0" applyFont="0" applyAlignment="0" applyProtection="0"/>
    <xf numFmtId="0" fontId="7" fillId="60" borderId="28" applyNumberFormat="0" applyFont="0" applyAlignment="0" applyProtection="0"/>
    <xf numFmtId="0" fontId="3" fillId="56" borderId="28" applyNumberFormat="0" applyFont="0" applyAlignment="0" applyProtection="0"/>
    <xf numFmtId="0" fontId="3" fillId="56" borderId="28" applyNumberFormat="0" applyFont="0" applyAlignment="0" applyProtection="0"/>
    <xf numFmtId="0" fontId="7" fillId="56" borderId="28" applyNumberFormat="0" applyFont="0" applyAlignment="0" applyProtection="0"/>
    <xf numFmtId="0" fontId="3" fillId="56" borderId="28" applyNumberFormat="0" applyFont="0" applyAlignment="0" applyProtection="0"/>
    <xf numFmtId="0" fontId="3" fillId="56" borderId="28" applyNumberFormat="0" applyFont="0" applyAlignment="0" applyProtection="0"/>
    <xf numFmtId="0" fontId="7" fillId="60" borderId="28" applyNumberFormat="0" applyFont="0" applyAlignment="0" applyProtection="0"/>
    <xf numFmtId="0" fontId="7" fillId="60" borderId="28" applyNumberFormat="0" applyFont="0" applyAlignment="0" applyProtection="0"/>
    <xf numFmtId="0" fontId="7" fillId="56" borderId="28" applyNumberFormat="0" applyFont="0" applyAlignment="0" applyProtection="0"/>
    <xf numFmtId="0" fontId="7" fillId="56" borderId="28" applyNumberFormat="0" applyFont="0" applyAlignment="0" applyProtection="0"/>
    <xf numFmtId="0" fontId="7" fillId="60" borderId="28" applyNumberFormat="0" applyFont="0" applyAlignment="0" applyProtection="0"/>
    <xf numFmtId="0" fontId="7" fillId="60" borderId="28" applyNumberFormat="0" applyFont="0" applyAlignment="0" applyProtection="0"/>
    <xf numFmtId="0" fontId="7" fillId="56" borderId="28" applyNumberFormat="0" applyFont="0" applyAlignment="0" applyProtection="0"/>
    <xf numFmtId="0" fontId="7" fillId="56" borderId="28" applyNumberFormat="0" applyFont="0" applyAlignment="0" applyProtection="0"/>
    <xf numFmtId="0" fontId="7" fillId="60" borderId="28" applyNumberFormat="0" applyFont="0" applyAlignment="0" applyProtection="0"/>
    <xf numFmtId="0" fontId="7" fillId="60" borderId="28" applyNumberFormat="0" applyFont="0" applyAlignment="0" applyProtection="0"/>
    <xf numFmtId="0" fontId="7" fillId="56" borderId="28" applyNumberFormat="0" applyFont="0" applyAlignment="0" applyProtection="0"/>
    <xf numFmtId="0" fontId="7" fillId="56" borderId="28" applyNumberFormat="0" applyFont="0" applyAlignment="0" applyProtection="0"/>
    <xf numFmtId="0" fontId="7" fillId="60" borderId="28" applyNumberFormat="0" applyFont="0" applyAlignment="0" applyProtection="0"/>
    <xf numFmtId="0" fontId="7" fillId="60" borderId="28" applyNumberFormat="0" applyFont="0" applyAlignment="0" applyProtection="0"/>
    <xf numFmtId="0" fontId="7" fillId="56" borderId="28" applyNumberFormat="0" applyFont="0" applyAlignment="0" applyProtection="0"/>
    <xf numFmtId="0" fontId="7" fillId="56" borderId="28" applyNumberFormat="0" applyFont="0" applyAlignment="0" applyProtection="0"/>
    <xf numFmtId="0" fontId="7" fillId="60" borderId="28" applyNumberFormat="0" applyFont="0" applyAlignment="0" applyProtection="0"/>
    <xf numFmtId="0" fontId="7" fillId="60" borderId="28" applyNumberFormat="0" applyFont="0" applyAlignment="0" applyProtection="0"/>
    <xf numFmtId="0" fontId="7" fillId="56" borderId="28" applyNumberFormat="0" applyFont="0" applyAlignment="0" applyProtection="0"/>
    <xf numFmtId="0" fontId="7" fillId="56" borderId="28" applyNumberFormat="0" applyFont="0" applyAlignment="0" applyProtection="0"/>
    <xf numFmtId="0" fontId="7" fillId="60" borderId="28" applyNumberFormat="0" applyFont="0" applyAlignment="0" applyProtection="0"/>
    <xf numFmtId="0" fontId="7" fillId="60" borderId="28" applyNumberFormat="0" applyFont="0" applyAlignment="0" applyProtection="0"/>
    <xf numFmtId="0" fontId="7" fillId="56" borderId="28" applyNumberFormat="0" applyFont="0" applyAlignment="0" applyProtection="0"/>
    <xf numFmtId="0" fontId="7" fillId="56" borderId="28" applyNumberFormat="0" applyFont="0" applyAlignment="0" applyProtection="0"/>
    <xf numFmtId="0" fontId="61" fillId="53" borderId="29" applyNumberFormat="0" applyAlignment="0" applyProtection="0"/>
    <xf numFmtId="0" fontId="61" fillId="52" borderId="29" applyNumberFormat="0" applyAlignment="0" applyProtection="0"/>
    <xf numFmtId="0" fontId="61" fillId="53" borderId="29" applyNumberFormat="0" applyAlignment="0" applyProtection="0"/>
    <xf numFmtId="0" fontId="61" fillId="53" borderId="29" applyNumberFormat="0" applyAlignment="0" applyProtection="0"/>
    <xf numFmtId="0" fontId="62" fillId="52" borderId="29" applyNumberFormat="0" applyAlignment="0" applyProtection="0"/>
    <xf numFmtId="0" fontId="61" fillId="52" borderId="29" applyNumberFormat="0" applyAlignment="0" applyProtection="0"/>
    <xf numFmtId="0" fontId="61" fillId="52" borderId="29" applyNumberFormat="0" applyAlignment="0" applyProtection="0"/>
    <xf numFmtId="0" fontId="61" fillId="53" borderId="29" applyNumberFormat="0" applyAlignment="0" applyProtection="0"/>
    <xf numFmtId="0" fontId="61" fillId="53" borderId="29" applyNumberFormat="0" applyAlignment="0" applyProtection="0"/>
    <xf numFmtId="0" fontId="61" fillId="52" borderId="29" applyNumberFormat="0" applyAlignment="0" applyProtection="0"/>
    <xf numFmtId="0" fontId="61" fillId="52" borderId="29" applyNumberFormat="0" applyAlignment="0" applyProtection="0"/>
    <xf numFmtId="0" fontId="61" fillId="53" borderId="29" applyNumberFormat="0" applyAlignment="0" applyProtection="0"/>
    <xf numFmtId="0" fontId="61" fillId="53" borderId="29" applyNumberFormat="0" applyAlignment="0" applyProtection="0"/>
    <xf numFmtId="0" fontId="61" fillId="52" borderId="29" applyNumberFormat="0" applyAlignment="0" applyProtection="0"/>
    <xf numFmtId="0" fontId="61" fillId="52" borderId="29" applyNumberFormat="0" applyAlignment="0" applyProtection="0"/>
    <xf numFmtId="0" fontId="61" fillId="53" borderId="29" applyNumberFormat="0" applyAlignment="0" applyProtection="0"/>
    <xf numFmtId="0" fontId="61" fillId="53" borderId="29" applyNumberFormat="0" applyAlignment="0" applyProtection="0"/>
    <xf numFmtId="0" fontId="61" fillId="52" borderId="29" applyNumberFormat="0" applyAlignment="0" applyProtection="0"/>
    <xf numFmtId="0" fontId="61" fillId="52" borderId="29" applyNumberFormat="0" applyAlignment="0" applyProtection="0"/>
    <xf numFmtId="0" fontId="61" fillId="53" borderId="29" applyNumberFormat="0" applyAlignment="0" applyProtection="0"/>
    <xf numFmtId="0" fontId="61" fillId="53" borderId="29" applyNumberFormat="0" applyAlignment="0" applyProtection="0"/>
    <xf numFmtId="0" fontId="61" fillId="52" borderId="29" applyNumberFormat="0" applyAlignment="0" applyProtection="0"/>
    <xf numFmtId="0" fontId="61" fillId="52" borderId="29" applyNumberFormat="0" applyAlignment="0" applyProtection="0"/>
    <xf numFmtId="0" fontId="61" fillId="53" borderId="29" applyNumberFormat="0" applyAlignment="0" applyProtection="0"/>
    <xf numFmtId="0" fontId="61" fillId="53" borderId="29" applyNumberFormat="0" applyAlignment="0" applyProtection="0"/>
    <xf numFmtId="0" fontId="61" fillId="52" borderId="29" applyNumberFormat="0" applyAlignment="0" applyProtection="0"/>
    <xf numFmtId="0" fontId="61" fillId="52" borderId="29" applyNumberFormat="0" applyAlignment="0" applyProtection="0"/>
    <xf numFmtId="0" fontId="61" fillId="53" borderId="29" applyNumberFormat="0" applyAlignment="0" applyProtection="0"/>
    <xf numFmtId="0" fontId="61" fillId="53" borderId="29" applyNumberFormat="0" applyAlignment="0" applyProtection="0"/>
    <xf numFmtId="0" fontId="61" fillId="52" borderId="29" applyNumberFormat="0" applyAlignment="0" applyProtection="0"/>
    <xf numFmtId="0" fontId="61" fillId="52" borderId="29" applyNumberFormat="0" applyAlignment="0" applyProtection="0"/>
    <xf numFmtId="0" fontId="61" fillId="53" borderId="29" applyNumberFormat="0" applyAlignment="0" applyProtection="0"/>
    <xf numFmtId="0" fontId="61" fillId="53" borderId="29" applyNumberFormat="0" applyAlignment="0" applyProtection="0"/>
    <xf numFmtId="0" fontId="61" fillId="52" borderId="29" applyNumberFormat="0" applyAlignment="0" applyProtection="0"/>
    <xf numFmtId="0" fontId="61" fillId="52" borderId="29" applyNumberFormat="0" applyAlignment="0" applyProtection="0"/>
    <xf numFmtId="4" fontId="7" fillId="57" borderId="0">
      <alignment horizontal="right"/>
    </xf>
    <xf numFmtId="0" fontId="63" fillId="57" borderId="0">
      <alignment horizontal="center" vertical="center"/>
    </xf>
    <xf numFmtId="0" fontId="64" fillId="57" borderId="11"/>
    <xf numFmtId="0" fontId="63" fillId="57" borderId="0" applyBorder="0">
      <alignment horizontal="centerContinuous"/>
    </xf>
    <xf numFmtId="0" fontId="65" fillId="57" borderId="0" applyBorder="0">
      <alignment horizontal="centerContinuous"/>
    </xf>
    <xf numFmtId="37" fontId="66" fillId="0" borderId="0" applyNumberFormat="0" applyFill="0" applyBorder="0" applyAlignment="0" applyProtection="0"/>
    <xf numFmtId="14" fontId="13" fillId="0" borderId="0">
      <alignment horizontal="center" wrapText="1"/>
      <protection locked="0"/>
    </xf>
    <xf numFmtId="0" fontId="26" fillId="0" borderId="0"/>
    <xf numFmtId="174" fontId="3" fillId="0" borderId="0" applyFont="0" applyFill="0" applyBorder="0" applyAlignment="0" applyProtection="0"/>
    <xf numFmtId="188" fontId="3" fillId="0" borderId="0" applyFont="0" applyFill="0" applyBorder="0" applyAlignment="0" applyProtection="0"/>
    <xf numFmtId="10" fontId="3"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2"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2" fillId="0" borderId="0" applyFont="0" applyFill="0" applyBorder="0" applyAlignment="0" applyProtection="0"/>
    <xf numFmtId="9" fontId="3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2"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25" fillId="0" borderId="0" applyFont="0" applyFill="0" applyBorder="0" applyAlignment="0" applyProtection="0"/>
    <xf numFmtId="9" fontId="3" fillId="0" borderId="0" applyFont="0" applyFill="0" applyBorder="0" applyAlignment="0" applyProtection="0"/>
    <xf numFmtId="9" fontId="25" fillId="0" borderId="0" applyFont="0" applyFill="0" applyBorder="0" applyAlignment="0" applyProtection="0"/>
    <xf numFmtId="0" fontId="3" fillId="0" borderId="0" applyFill="0" applyBorder="0" applyAlignment="0"/>
    <xf numFmtId="171" fontId="3" fillId="0" borderId="0" applyFill="0" applyBorder="0" applyAlignment="0"/>
    <xf numFmtId="44" fontId="17" fillId="0" borderId="0" applyFill="0" applyBorder="0" applyAlignment="0"/>
    <xf numFmtId="175" fontId="3" fillId="0" borderId="0" applyFill="0" applyBorder="0" applyAlignment="0"/>
    <xf numFmtId="171" fontId="3" fillId="0" borderId="0" applyFill="0" applyBorder="0" applyAlignment="0"/>
    <xf numFmtId="0" fontId="31" fillId="0" borderId="0" applyNumberFormat="0" applyFont="0" applyFill="0" applyBorder="0" applyAlignment="0" applyProtection="0">
      <alignment horizontal="left"/>
    </xf>
    <xf numFmtId="15" fontId="31" fillId="0" borderId="0" applyFont="0" applyFill="0" applyBorder="0" applyAlignment="0" applyProtection="0"/>
    <xf numFmtId="4" fontId="31" fillId="0" borderId="0" applyFont="0" applyFill="0" applyBorder="0" applyAlignment="0" applyProtection="0"/>
    <xf numFmtId="0" fontId="67" fillId="0" borderId="26">
      <alignment horizontal="center"/>
    </xf>
    <xf numFmtId="3" fontId="31" fillId="0" borderId="0" applyFont="0" applyFill="0" applyBorder="0" applyAlignment="0" applyProtection="0"/>
    <xf numFmtId="0" fontId="31" fillId="63" borderId="0" applyNumberFormat="0" applyFont="0" applyBorder="0" applyAlignment="0" applyProtection="0"/>
    <xf numFmtId="0" fontId="24" fillId="0" borderId="0" applyNumberFormat="0" applyAlignment="0"/>
    <xf numFmtId="37" fontId="68" fillId="0" borderId="0">
      <alignment horizontal="left"/>
    </xf>
    <xf numFmtId="0" fontId="69" fillId="64" borderId="0" applyNumberFormat="0" applyFont="0" applyBorder="0" applyAlignment="0">
      <alignment horizontal="center"/>
    </xf>
    <xf numFmtId="183" fontId="31" fillId="65" borderId="19" applyFont="0" applyAlignment="0">
      <protection locked="0"/>
    </xf>
    <xf numFmtId="37" fontId="70" fillId="0" borderId="0" applyNumberFormat="0" applyFill="0" applyBorder="0" applyAlignment="0" applyProtection="0"/>
    <xf numFmtId="189" fontId="14" fillId="0" borderId="0" applyNumberFormat="0" applyFill="0" applyBorder="0" applyAlignment="0" applyProtection="0">
      <alignment horizontal="left"/>
    </xf>
    <xf numFmtId="37" fontId="3" fillId="0" borderId="0">
      <alignment horizontal="right"/>
    </xf>
    <xf numFmtId="183" fontId="31" fillId="66" borderId="19" applyFont="0" applyAlignment="0"/>
    <xf numFmtId="0" fontId="69" fillId="1" borderId="4" applyNumberFormat="0" applyFont="0" applyAlignment="0">
      <alignment horizontal="center"/>
    </xf>
    <xf numFmtId="0" fontId="22" fillId="67" borderId="30" applyNumberFormat="0" applyFont="0" applyBorder="0" applyAlignment="0" applyProtection="0">
      <alignment wrapText="1"/>
    </xf>
    <xf numFmtId="37" fontId="14" fillId="68" borderId="31"/>
    <xf numFmtId="169" fontId="14" fillId="68" borderId="31"/>
    <xf numFmtId="37" fontId="14" fillId="68" borderId="31"/>
    <xf numFmtId="0" fontId="6" fillId="56" borderId="31">
      <alignment horizontal="center"/>
    </xf>
    <xf numFmtId="169" fontId="6" fillId="56" borderId="31">
      <alignment horizontal="center"/>
    </xf>
    <xf numFmtId="37" fontId="3" fillId="68" borderId="0">
      <alignment horizontal="right"/>
    </xf>
    <xf numFmtId="169" fontId="3" fillId="68" borderId="0">
      <alignment horizontal="right"/>
    </xf>
    <xf numFmtId="37" fontId="3" fillId="68" borderId="0">
      <alignment horizontal="right"/>
    </xf>
    <xf numFmtId="37" fontId="3" fillId="68" borderId="0">
      <alignment horizontal="right"/>
    </xf>
    <xf numFmtId="169" fontId="3" fillId="68" borderId="0">
      <alignment horizontal="right"/>
    </xf>
    <xf numFmtId="37" fontId="3" fillId="68" borderId="0">
      <alignment horizontal="right"/>
    </xf>
    <xf numFmtId="0" fontId="60" fillId="0" borderId="0" applyNumberFormat="0" applyFill="0" applyBorder="0" applyAlignment="0">
      <alignment horizontal="center"/>
    </xf>
    <xf numFmtId="0" fontId="4" fillId="0" borderId="0"/>
    <xf numFmtId="0" fontId="31" fillId="0" borderId="0"/>
    <xf numFmtId="0" fontId="14" fillId="0" borderId="0" applyFont="0">
      <alignment horizontal="left"/>
    </xf>
    <xf numFmtId="0" fontId="71" fillId="0" borderId="0"/>
    <xf numFmtId="0" fontId="72" fillId="0" borderId="0">
      <alignment horizontal="center"/>
    </xf>
    <xf numFmtId="40" fontId="73" fillId="0" borderId="0" applyBorder="0">
      <alignment horizontal="right"/>
    </xf>
    <xf numFmtId="39" fontId="6" fillId="52" borderId="0"/>
    <xf numFmtId="169" fontId="6" fillId="52" borderId="0"/>
    <xf numFmtId="0" fontId="74" fillId="0" borderId="0" applyFont="0" applyFill="0" applyBorder="0" applyAlignment="0"/>
    <xf numFmtId="0" fontId="74" fillId="0" borderId="0" applyFont="0" applyFill="0" applyBorder="0" applyAlignment="0"/>
    <xf numFmtId="0" fontId="23" fillId="0" borderId="0" applyNumberFormat="0" applyFont="0" applyFill="0" applyBorder="0" applyAlignment="0"/>
    <xf numFmtId="0" fontId="3" fillId="68" borderId="0"/>
    <xf numFmtId="49" fontId="7" fillId="0" borderId="0" applyFill="0" applyBorder="0" applyAlignment="0"/>
    <xf numFmtId="0" fontId="3" fillId="0" borderId="0" applyFill="0" applyBorder="0" applyAlignment="0"/>
    <xf numFmtId="190" fontId="3" fillId="0" borderId="0" applyFill="0" applyBorder="0" applyAlignment="0"/>
    <xf numFmtId="169" fontId="3" fillId="68" borderId="0"/>
    <xf numFmtId="0" fontId="3" fillId="68" borderId="0"/>
    <xf numFmtId="0" fontId="3" fillId="68" borderId="0"/>
    <xf numFmtId="169" fontId="3" fillId="68" borderId="0"/>
    <xf numFmtId="0" fontId="3" fillId="68" borderId="0"/>
    <xf numFmtId="0" fontId="75" fillId="0" borderId="0" applyNumberFormat="0" applyFill="0" applyBorder="0" applyAlignment="0" applyProtection="0"/>
    <xf numFmtId="0" fontId="75" fillId="0" borderId="0" applyNumberFormat="0" applyFill="0" applyBorder="0" applyAlignment="0" applyProtection="0"/>
    <xf numFmtId="0" fontId="64" fillId="0" borderId="32" applyNumberFormat="0" applyFill="0" applyAlignment="0" applyProtection="0"/>
    <xf numFmtId="0" fontId="64" fillId="0" borderId="32" applyNumberFormat="0" applyFill="0" applyAlignment="0" applyProtection="0"/>
    <xf numFmtId="0" fontId="64" fillId="0" borderId="32" applyNumberFormat="0" applyFill="0" applyAlignment="0" applyProtection="0"/>
    <xf numFmtId="0" fontId="76" fillId="0" borderId="32" applyNumberFormat="0" applyFill="0" applyAlignment="0" applyProtection="0"/>
    <xf numFmtId="0" fontId="64" fillId="0" borderId="32" applyNumberFormat="0" applyFill="0" applyAlignment="0" applyProtection="0"/>
    <xf numFmtId="0" fontId="64" fillId="0" borderId="32" applyNumberFormat="0" applyFill="0" applyAlignment="0" applyProtection="0"/>
    <xf numFmtId="0" fontId="64" fillId="0" borderId="32" applyNumberFormat="0" applyFill="0" applyAlignment="0" applyProtection="0"/>
    <xf numFmtId="0" fontId="64" fillId="0" borderId="32" applyNumberFormat="0" applyFill="0" applyAlignment="0" applyProtection="0"/>
    <xf numFmtId="0" fontId="64" fillId="0" borderId="32" applyNumberFormat="0" applyFill="0" applyAlignment="0" applyProtection="0"/>
    <xf numFmtId="0" fontId="64" fillId="0" borderId="32" applyNumberFormat="0" applyFill="0" applyAlignment="0" applyProtection="0"/>
    <xf numFmtId="0" fontId="64" fillId="0" borderId="32" applyNumberFormat="0" applyFill="0" applyAlignment="0" applyProtection="0"/>
    <xf numFmtId="37" fontId="14" fillId="52" borderId="0"/>
    <xf numFmtId="169" fontId="14" fillId="52" borderId="0"/>
    <xf numFmtId="37" fontId="14" fillId="52" borderId="0"/>
    <xf numFmtId="37" fontId="14" fillId="56" borderId="0">
      <protection locked="0"/>
    </xf>
    <xf numFmtId="37" fontId="14" fillId="52" borderId="0"/>
    <xf numFmtId="169" fontId="14" fillId="56" borderId="0">
      <protection locked="0"/>
    </xf>
    <xf numFmtId="169" fontId="14" fillId="52" borderId="0"/>
    <xf numFmtId="191" fontId="22" fillId="56" borderId="0">
      <protection locked="0"/>
    </xf>
    <xf numFmtId="37" fontId="14" fillId="56" borderId="0">
      <protection locked="0"/>
    </xf>
    <xf numFmtId="37" fontId="14" fillId="56" borderId="0">
      <protection locked="0"/>
    </xf>
    <xf numFmtId="37" fontId="14" fillId="52" borderId="0"/>
    <xf numFmtId="169" fontId="14" fillId="52" borderId="0"/>
    <xf numFmtId="169" fontId="14" fillId="56" borderId="0">
      <protection locked="0"/>
    </xf>
    <xf numFmtId="0" fontId="77" fillId="59" borderId="33"/>
    <xf numFmtId="0" fontId="78" fillId="0" borderId="0" applyNumberFormat="0" applyFill="0" applyBorder="0" applyAlignment="0" applyProtection="0"/>
    <xf numFmtId="0" fontId="78" fillId="0" borderId="0" applyNumberFormat="0" applyFill="0" applyBorder="0" applyAlignment="0" applyProtection="0"/>
    <xf numFmtId="0" fontId="79" fillId="0" borderId="0" applyNumberFormat="0" applyFill="0" applyBorder="0" applyAlignment="0" applyProtection="0"/>
    <xf numFmtId="0" fontId="78" fillId="0" borderId="0" applyNumberFormat="0" applyFill="0" applyBorder="0" applyAlignment="0" applyProtection="0"/>
    <xf numFmtId="49" fontId="80" fillId="0" borderId="0" applyFill="0" applyBorder="0" applyAlignment="0" applyProtection="0"/>
    <xf numFmtId="37" fontId="81" fillId="20" borderId="34">
      <alignment horizontal="centerContinuous"/>
    </xf>
    <xf numFmtId="0" fontId="3" fillId="0" borderId="0"/>
    <xf numFmtId="0" fontId="82" fillId="62" borderId="0" applyNumberFormat="0" applyBorder="0" applyAlignment="0" applyProtection="0">
      <alignment vertical="center"/>
    </xf>
    <xf numFmtId="0" fontId="3" fillId="56" borderId="28" applyNumberFormat="0" applyFont="0" applyAlignment="0" applyProtection="0">
      <alignment vertical="center"/>
    </xf>
    <xf numFmtId="43" fontId="3" fillId="0" borderId="0" applyFont="0" applyFill="0" applyBorder="0" applyAlignment="0" applyProtection="0"/>
    <xf numFmtId="0" fontId="83" fillId="0" borderId="32" applyNumberFormat="0" applyFill="0" applyAlignment="0" applyProtection="0">
      <alignment vertical="center"/>
    </xf>
    <xf numFmtId="0" fontId="84" fillId="19" borderId="0" applyNumberFormat="0" applyBorder="0" applyAlignment="0" applyProtection="0">
      <alignment vertical="center"/>
    </xf>
    <xf numFmtId="0" fontId="85" fillId="21" borderId="0" applyNumberFormat="0" applyBorder="0" applyAlignment="0" applyProtection="0">
      <alignment vertical="center"/>
    </xf>
    <xf numFmtId="0" fontId="86" fillId="0" borderId="0" applyNumberFormat="0" applyFill="0" applyBorder="0" applyAlignment="0" applyProtection="0">
      <alignment vertical="center"/>
    </xf>
    <xf numFmtId="0" fontId="87" fillId="0" borderId="21" applyNumberFormat="0" applyFill="0" applyAlignment="0" applyProtection="0">
      <alignment vertical="center"/>
    </xf>
    <xf numFmtId="0" fontId="88" fillId="0" borderId="22" applyNumberFormat="0" applyFill="0" applyAlignment="0" applyProtection="0">
      <alignment vertical="center"/>
    </xf>
    <xf numFmtId="0" fontId="89" fillId="0" borderId="23" applyNumberFormat="0" applyFill="0" applyAlignment="0" applyProtection="0">
      <alignment vertical="center"/>
    </xf>
    <xf numFmtId="0" fontId="89" fillId="0" borderId="0" applyNumberFormat="0" applyFill="0" applyBorder="0" applyAlignment="0" applyProtection="0">
      <alignment vertical="center"/>
    </xf>
    <xf numFmtId="0" fontId="90" fillId="55" borderId="17" applyNumberFormat="0" applyAlignment="0" applyProtection="0">
      <alignment vertical="center"/>
    </xf>
    <xf numFmtId="9" fontId="3" fillId="0" borderId="0" applyFont="0" applyFill="0" applyBorder="0" applyAlignment="0" applyProtection="0"/>
    <xf numFmtId="0" fontId="91" fillId="52" borderId="16" applyNumberFormat="0" applyAlignment="0" applyProtection="0">
      <alignment vertical="center"/>
    </xf>
    <xf numFmtId="0" fontId="92" fillId="0" borderId="0" applyNumberFormat="0" applyFill="0" applyBorder="0" applyAlignment="0" applyProtection="0">
      <alignment vertical="center"/>
    </xf>
    <xf numFmtId="0" fontId="93" fillId="0" borderId="0" applyNumberFormat="0" applyFill="0" applyBorder="0" applyAlignment="0" applyProtection="0">
      <alignment vertical="center"/>
    </xf>
    <xf numFmtId="0" fontId="12" fillId="45" borderId="0" applyNumberFormat="0" applyBorder="0" applyAlignment="0" applyProtection="0">
      <alignment vertical="center"/>
    </xf>
    <xf numFmtId="0" fontId="12" fillId="47" borderId="0" applyNumberFormat="0" applyBorder="0" applyAlignment="0" applyProtection="0">
      <alignment vertical="center"/>
    </xf>
    <xf numFmtId="0" fontId="12" fillId="49" borderId="0" applyNumberFormat="0" applyBorder="0" applyAlignment="0" applyProtection="0">
      <alignment vertical="center"/>
    </xf>
    <xf numFmtId="0" fontId="12" fillId="39" borderId="0" applyNumberFormat="0" applyBorder="0" applyAlignment="0" applyProtection="0">
      <alignment vertical="center"/>
    </xf>
    <xf numFmtId="0" fontId="12" fillId="41" borderId="0" applyNumberFormat="0" applyBorder="0" applyAlignment="0" applyProtection="0">
      <alignment vertical="center"/>
    </xf>
    <xf numFmtId="0" fontId="12" fillId="51" borderId="0" applyNumberFormat="0" applyBorder="0" applyAlignment="0" applyProtection="0">
      <alignment vertical="center"/>
    </xf>
    <xf numFmtId="0" fontId="94" fillId="27" borderId="16" applyNumberFormat="0" applyAlignment="0" applyProtection="0">
      <alignment vertical="center"/>
    </xf>
    <xf numFmtId="0" fontId="95" fillId="52" borderId="29" applyNumberFormat="0" applyAlignment="0" applyProtection="0">
      <alignment vertical="center"/>
    </xf>
    <xf numFmtId="0" fontId="96" fillId="0" borderId="27" applyNumberFormat="0" applyFill="0" applyAlignment="0" applyProtection="0">
      <alignment vertical="center"/>
    </xf>
    <xf numFmtId="0" fontId="99" fillId="0" borderId="0" applyNumberFormat="0" applyFill="0" applyBorder="0" applyAlignment="0" applyProtection="0"/>
    <xf numFmtId="0" fontId="100" fillId="0" borderId="0"/>
    <xf numFmtId="43" fontId="100" fillId="0" borderId="0" applyFont="0" applyFill="0" applyBorder="0" applyAlignment="0" applyProtection="0"/>
    <xf numFmtId="9" fontId="100" fillId="0" borderId="0" applyFont="0" applyFill="0" applyBorder="0" applyAlignment="0" applyProtection="0"/>
    <xf numFmtId="0" fontId="99" fillId="0" borderId="0" applyNumberFormat="0" applyFill="0" applyBorder="0" applyAlignment="0" applyProtection="0"/>
    <xf numFmtId="0" fontId="57" fillId="0" borderId="0"/>
  </cellStyleXfs>
  <cellXfs count="600">
    <xf numFmtId="0" fontId="0" fillId="0" borderId="0" xfId="0"/>
    <xf numFmtId="0" fontId="97" fillId="0" borderId="0" xfId="0" applyFont="1"/>
    <xf numFmtId="0" fontId="101" fillId="0" borderId="0" xfId="0" applyFont="1"/>
    <xf numFmtId="0" fontId="2" fillId="0" borderId="0" xfId="0" applyFont="1"/>
    <xf numFmtId="0" fontId="99" fillId="0" borderId="0" xfId="1835"/>
    <xf numFmtId="0" fontId="103" fillId="0" borderId="0" xfId="0" applyFont="1"/>
    <xf numFmtId="0" fontId="0" fillId="0" borderId="0" xfId="0" applyAlignment="1">
      <alignment wrapText="1"/>
    </xf>
    <xf numFmtId="0" fontId="2" fillId="0" borderId="0" xfId="0" applyFont="1" applyAlignment="1">
      <alignment wrapText="1"/>
    </xf>
    <xf numFmtId="0" fontId="105" fillId="0" borderId="0" xfId="0" applyFont="1"/>
    <xf numFmtId="0" fontId="108" fillId="0" borderId="0" xfId="0" applyFont="1"/>
    <xf numFmtId="192" fontId="0" fillId="0" borderId="0" xfId="0" applyNumberFormat="1"/>
    <xf numFmtId="0" fontId="107" fillId="0" borderId="0" xfId="0" applyFont="1"/>
    <xf numFmtId="0" fontId="105" fillId="0" borderId="0" xfId="0" applyFont="1" applyAlignment="1">
      <alignment horizontal="center"/>
    </xf>
    <xf numFmtId="0" fontId="0" fillId="0" borderId="0" xfId="0" applyAlignment="1">
      <alignment horizontal="center" wrapText="1"/>
    </xf>
    <xf numFmtId="0" fontId="109" fillId="0" borderId="0" xfId="0" applyFont="1" applyAlignment="1">
      <alignment wrapText="1"/>
    </xf>
    <xf numFmtId="0" fontId="109" fillId="0" borderId="0" xfId="0" applyFont="1"/>
    <xf numFmtId="0" fontId="102" fillId="0" borderId="0" xfId="0" applyFont="1"/>
    <xf numFmtId="0" fontId="104" fillId="0" borderId="0" xfId="0" applyFont="1"/>
    <xf numFmtId="0" fontId="110" fillId="0" borderId="0" xfId="0" applyFont="1" applyAlignment="1">
      <alignment wrapText="1"/>
    </xf>
    <xf numFmtId="0" fontId="111" fillId="0" borderId="0" xfId="0" applyFont="1"/>
    <xf numFmtId="0" fontId="112" fillId="0" borderId="0" xfId="0" applyFont="1"/>
    <xf numFmtId="0" fontId="105" fillId="0" borderId="0" xfId="0" applyFont="1" applyAlignment="1">
      <alignment vertical="top"/>
    </xf>
    <xf numFmtId="0" fontId="105" fillId="0" borderId="0" xfId="0" applyFont="1" applyAlignment="1">
      <alignment vertical="top" wrapText="1"/>
    </xf>
    <xf numFmtId="0" fontId="105" fillId="0" borderId="0" xfId="909" applyFont="1"/>
    <xf numFmtId="0" fontId="1" fillId="0" borderId="0" xfId="0" applyFont="1"/>
    <xf numFmtId="164" fontId="105" fillId="0" borderId="0" xfId="513" applyNumberFormat="1" applyFont="1"/>
    <xf numFmtId="0" fontId="112" fillId="0" borderId="3" xfId="0" applyFont="1" applyBorder="1" applyAlignment="1">
      <alignment horizontal="left"/>
    </xf>
    <xf numFmtId="0" fontId="102" fillId="0" borderId="2" xfId="0" applyFont="1" applyBorder="1"/>
    <xf numFmtId="0" fontId="102" fillId="0" borderId="67" xfId="0" applyFont="1" applyBorder="1"/>
    <xf numFmtId="0" fontId="102" fillId="0" borderId="9" xfId="0" applyFont="1" applyBorder="1"/>
    <xf numFmtId="0" fontId="114" fillId="0" borderId="0" xfId="0" applyFont="1"/>
    <xf numFmtId="0" fontId="0" fillId="0" borderId="0" xfId="0" applyAlignment="1">
      <alignment horizontal="left" vertical="top" wrapText="1"/>
    </xf>
    <xf numFmtId="0" fontId="105" fillId="0" borderId="0" xfId="0" applyFont="1" applyAlignment="1">
      <alignment horizontal="left" vertical="top" wrapText="1"/>
    </xf>
    <xf numFmtId="0" fontId="2" fillId="0" borderId="0" xfId="0" applyFont="1" applyAlignment="1">
      <alignment horizontal="center" wrapText="1"/>
    </xf>
    <xf numFmtId="0" fontId="0" fillId="0" borderId="0" xfId="0" applyAlignment="1">
      <alignment horizontal="left"/>
    </xf>
    <xf numFmtId="0" fontId="112" fillId="73" borderId="26" xfId="909" applyFont="1" applyFill="1" applyBorder="1" applyAlignment="1">
      <alignment horizontal="center" wrapText="1"/>
    </xf>
    <xf numFmtId="0" fontId="99" fillId="0" borderId="0" xfId="1835" applyFill="1" applyAlignment="1"/>
    <xf numFmtId="0" fontId="97" fillId="69" borderId="0" xfId="0" applyFont="1" applyFill="1"/>
    <xf numFmtId="164" fontId="104" fillId="0" borderId="0" xfId="0" applyNumberFormat="1" applyFont="1" applyAlignment="1">
      <alignment horizontal="center" wrapText="1"/>
    </xf>
    <xf numFmtId="0" fontId="115" fillId="72" borderId="0" xfId="0" applyFont="1" applyFill="1"/>
    <xf numFmtId="0" fontId="2" fillId="71" borderId="10" xfId="0" applyFont="1" applyFill="1" applyBorder="1"/>
    <xf numFmtId="0" fontId="2" fillId="71" borderId="0" xfId="0" applyFont="1" applyFill="1"/>
    <xf numFmtId="0" fontId="2" fillId="71" borderId="11" xfId="0" applyFont="1" applyFill="1" applyBorder="1"/>
    <xf numFmtId="0" fontId="2" fillId="72" borderId="13" xfId="0" applyFont="1" applyFill="1" applyBorder="1" applyAlignment="1">
      <alignment horizontal="left" wrapText="1"/>
    </xf>
    <xf numFmtId="0" fontId="2" fillId="72" borderId="2" xfId="0" applyFont="1" applyFill="1" applyBorder="1" applyAlignment="1">
      <alignment horizontal="center" wrapText="1"/>
    </xf>
    <xf numFmtId="0" fontId="2" fillId="72" borderId="67" xfId="0" applyFont="1" applyFill="1" applyBorder="1" applyAlignment="1">
      <alignment horizontal="center" wrapText="1"/>
    </xf>
    <xf numFmtId="0" fontId="2" fillId="72" borderId="9" xfId="0" applyFont="1" applyFill="1" applyBorder="1" applyAlignment="1">
      <alignment horizontal="center" wrapText="1"/>
    </xf>
    <xf numFmtId="0" fontId="112" fillId="72" borderId="67" xfId="0" applyFont="1" applyFill="1" applyBorder="1" applyAlignment="1">
      <alignment horizontal="center" wrapText="1"/>
    </xf>
    <xf numFmtId="0" fontId="112" fillId="72" borderId="9" xfId="0" applyFont="1" applyFill="1" applyBorder="1" applyAlignment="1">
      <alignment horizontal="center" wrapText="1"/>
    </xf>
    <xf numFmtId="0" fontId="104" fillId="0" borderId="0" xfId="0" applyFont="1" applyAlignment="1">
      <alignment wrapText="1"/>
    </xf>
    <xf numFmtId="0" fontId="119" fillId="0" borderId="0" xfId="0" applyFont="1" applyAlignment="1">
      <alignment horizontal="left" vertical="top" wrapText="1"/>
    </xf>
    <xf numFmtId="0" fontId="120" fillId="72" borderId="13" xfId="0" applyFont="1" applyFill="1" applyBorder="1" applyAlignment="1">
      <alignment horizontal="center"/>
    </xf>
    <xf numFmtId="0" fontId="2" fillId="72" borderId="13" xfId="0" applyFont="1" applyFill="1" applyBorder="1" applyAlignment="1">
      <alignment horizontal="center"/>
    </xf>
    <xf numFmtId="0" fontId="112" fillId="72" borderId="2" xfId="0" applyFont="1" applyFill="1" applyBorder="1" applyAlignment="1">
      <alignment horizontal="center" wrapText="1"/>
    </xf>
    <xf numFmtId="0" fontId="0" fillId="69" borderId="0" xfId="0" applyFill="1"/>
    <xf numFmtId="0" fontId="97" fillId="0" borderId="0" xfId="0" applyFont="1" applyAlignment="1">
      <alignment vertical="top"/>
    </xf>
    <xf numFmtId="0" fontId="0" fillId="0" borderId="0" xfId="0" applyAlignment="1">
      <alignment vertical="top"/>
    </xf>
    <xf numFmtId="0" fontId="104" fillId="0" borderId="0" xfId="0" applyFont="1" applyAlignment="1">
      <alignment vertical="top"/>
    </xf>
    <xf numFmtId="0" fontId="105" fillId="0" borderId="13" xfId="0" applyFont="1" applyBorder="1" applyAlignment="1">
      <alignment vertical="top"/>
    </xf>
    <xf numFmtId="0" fontId="105" fillId="0" borderId="9" xfId="0" applyFont="1" applyBorder="1" applyAlignment="1">
      <alignment horizontal="center" vertical="top"/>
    </xf>
    <xf numFmtId="0" fontId="0" fillId="0" borderId="14" xfId="0" applyBorder="1" applyAlignment="1">
      <alignment vertical="top"/>
    </xf>
    <xf numFmtId="0" fontId="105" fillId="0" borderId="84" xfId="0" applyFont="1" applyBorder="1" applyAlignment="1">
      <alignment vertical="top"/>
    </xf>
    <xf numFmtId="0" fontId="105" fillId="0" borderId="85" xfId="0" applyFont="1" applyBorder="1" applyAlignment="1">
      <alignment horizontal="left" vertical="top"/>
    </xf>
    <xf numFmtId="0" fontId="105" fillId="0" borderId="12" xfId="0" applyFont="1" applyBorder="1" applyAlignment="1">
      <alignment horizontal="center" vertical="top"/>
    </xf>
    <xf numFmtId="0" fontId="0" fillId="0" borderId="13" xfId="0" applyBorder="1" applyAlignment="1">
      <alignment vertical="top"/>
    </xf>
    <xf numFmtId="0" fontId="105" fillId="0" borderId="2" xfId="0" applyFont="1" applyBorder="1" applyAlignment="1">
      <alignment vertical="top"/>
    </xf>
    <xf numFmtId="0" fontId="105" fillId="0" borderId="10" xfId="0" applyFont="1" applyBorder="1" applyAlignment="1">
      <alignment vertical="top"/>
    </xf>
    <xf numFmtId="0" fontId="105" fillId="0" borderId="14" xfId="0" applyFont="1" applyBorder="1" applyAlignment="1">
      <alignment vertical="top"/>
    </xf>
    <xf numFmtId="0" fontId="105" fillId="0" borderId="11" xfId="0" applyFont="1" applyBorder="1" applyAlignment="1">
      <alignment horizontal="center" vertical="top"/>
    </xf>
    <xf numFmtId="0" fontId="0" fillId="0" borderId="8" xfId="0" applyBorder="1" applyAlignment="1">
      <alignment vertical="top"/>
    </xf>
    <xf numFmtId="0" fontId="105" fillId="0" borderId="6" xfId="0" applyFont="1" applyBorder="1" applyAlignment="1">
      <alignment vertical="top"/>
    </xf>
    <xf numFmtId="0" fontId="105" fillId="0" borderId="8" xfId="0" applyFont="1" applyBorder="1" applyAlignment="1">
      <alignment vertical="top"/>
    </xf>
    <xf numFmtId="0" fontId="109" fillId="0" borderId="0" xfId="0" applyFont="1" applyAlignment="1">
      <alignment vertical="top"/>
    </xf>
    <xf numFmtId="0" fontId="105" fillId="0" borderId="3" xfId="0" applyFont="1" applyBorder="1" applyAlignment="1">
      <alignment vertical="top"/>
    </xf>
    <xf numFmtId="0" fontId="105" fillId="0" borderId="15" xfId="0" applyFont="1" applyBorder="1" applyAlignment="1">
      <alignment horizontal="center" vertical="top"/>
    </xf>
    <xf numFmtId="0" fontId="105" fillId="0" borderId="13" xfId="0" applyFont="1" applyBorder="1" applyAlignment="1">
      <alignment horizontal="center" vertical="top"/>
    </xf>
    <xf numFmtId="0" fontId="105" fillId="0" borderId="14" xfId="0" applyFont="1" applyBorder="1" applyAlignment="1">
      <alignment horizontal="left" vertical="top"/>
    </xf>
    <xf numFmtId="0" fontId="105" fillId="0" borderId="14" xfId="0" applyFont="1" applyBorder="1" applyAlignment="1">
      <alignment horizontal="center" vertical="top"/>
    </xf>
    <xf numFmtId="0" fontId="2" fillId="0" borderId="0" xfId="0" applyFont="1" applyAlignment="1">
      <alignment vertical="top"/>
    </xf>
    <xf numFmtId="0" fontId="99" fillId="0" borderId="0" xfId="1835" applyAlignment="1">
      <alignment vertical="top"/>
    </xf>
    <xf numFmtId="0" fontId="0" fillId="0" borderId="54" xfId="0" applyBorder="1" applyAlignment="1">
      <alignment horizontal="left"/>
    </xf>
    <xf numFmtId="164" fontId="105" fillId="0" borderId="80" xfId="1" applyNumberFormat="1" applyFont="1" applyBorder="1" applyAlignment="1"/>
    <xf numFmtId="192" fontId="105" fillId="0" borderId="80" xfId="0" applyNumberFormat="1" applyFont="1" applyBorder="1" applyAlignment="1">
      <alignment horizontal="right"/>
    </xf>
    <xf numFmtId="192" fontId="105" fillId="0" borderId="35" xfId="0" applyNumberFormat="1" applyFont="1" applyBorder="1" applyAlignment="1">
      <alignment horizontal="right"/>
    </xf>
    <xf numFmtId="192" fontId="105" fillId="0" borderId="11" xfId="0" applyNumberFormat="1" applyFont="1" applyBorder="1" applyAlignment="1">
      <alignment horizontal="right"/>
    </xf>
    <xf numFmtId="192" fontId="105" fillId="0" borderId="56" xfId="0" applyNumberFormat="1" applyFont="1" applyBorder="1" applyAlignment="1">
      <alignment horizontal="right"/>
    </xf>
    <xf numFmtId="164" fontId="105" fillId="0" borderId="11" xfId="1" applyNumberFormat="1" applyFont="1" applyBorder="1" applyAlignment="1"/>
    <xf numFmtId="0" fontId="2" fillId="0" borderId="58" xfId="0" applyFont="1" applyBorder="1" applyAlignment="1">
      <alignment horizontal="left" wrapText="1"/>
    </xf>
    <xf numFmtId="192" fontId="112" fillId="0" borderId="12" xfId="0" applyNumberFormat="1" applyFont="1" applyBorder="1" applyAlignment="1">
      <alignment horizontal="right"/>
    </xf>
    <xf numFmtId="192" fontId="112" fillId="0" borderId="43" xfId="0" applyNumberFormat="1" applyFont="1" applyBorder="1" applyAlignment="1">
      <alignment horizontal="right"/>
    </xf>
    <xf numFmtId="0" fontId="0" fillId="0" borderId="61" xfId="0" applyBorder="1" applyAlignment="1">
      <alignment horizontal="left" wrapText="1"/>
    </xf>
    <xf numFmtId="192" fontId="0" fillId="0" borderId="45" xfId="0" applyNumberFormat="1" applyBorder="1" applyAlignment="1">
      <alignment horizontal="right"/>
    </xf>
    <xf numFmtId="3" fontId="105" fillId="0" borderId="13" xfId="917" applyNumberFormat="1" applyFont="1" applyBorder="1"/>
    <xf numFmtId="192" fontId="105" fillId="0" borderId="55" xfId="0" applyNumberFormat="1" applyFont="1" applyBorder="1" applyAlignment="1">
      <alignment horizontal="right"/>
    </xf>
    <xf numFmtId="0" fontId="0" fillId="0" borderId="54" xfId="0" applyBorder="1" applyAlignment="1">
      <alignment horizontal="left" wrapText="1"/>
    </xf>
    <xf numFmtId="192" fontId="105" fillId="0" borderId="60" xfId="0" applyNumberFormat="1" applyFont="1" applyBorder="1" applyAlignment="1">
      <alignment horizontal="right"/>
    </xf>
    <xf numFmtId="3" fontId="105" fillId="0" borderId="14" xfId="917" applyNumberFormat="1" applyFont="1" applyBorder="1"/>
    <xf numFmtId="0" fontId="2" fillId="0" borderId="58" xfId="0" applyFont="1" applyBorder="1" applyAlignment="1">
      <alignment horizontal="left"/>
    </xf>
    <xf numFmtId="192" fontId="112" fillId="0" borderId="37" xfId="0" applyNumberFormat="1" applyFont="1" applyBorder="1" applyAlignment="1">
      <alignment horizontal="right"/>
    </xf>
    <xf numFmtId="192" fontId="112" fillId="0" borderId="8" xfId="0" applyNumberFormat="1" applyFont="1" applyBorder="1" applyAlignment="1">
      <alignment horizontal="right"/>
    </xf>
    <xf numFmtId="0" fontId="112" fillId="15" borderId="40" xfId="0" applyFont="1" applyFill="1" applyBorder="1" applyAlignment="1">
      <alignment horizontal="left"/>
    </xf>
    <xf numFmtId="192" fontId="112" fillId="15" borderId="4" xfId="0" applyNumberFormat="1" applyFont="1" applyFill="1" applyBorder="1" applyAlignment="1">
      <alignment horizontal="right"/>
    </xf>
    <xf numFmtId="192" fontId="112" fillId="15" borderId="3" xfId="0" applyNumberFormat="1" applyFont="1" applyFill="1" applyBorder="1" applyAlignment="1">
      <alignment horizontal="right"/>
    </xf>
    <xf numFmtId="192" fontId="112" fillId="15" borderId="44" xfId="0" applyNumberFormat="1" applyFont="1" applyFill="1" applyBorder="1" applyAlignment="1">
      <alignment horizontal="right"/>
    </xf>
    <xf numFmtId="0" fontId="112" fillId="0" borderId="58" xfId="0" applyFont="1" applyBorder="1" applyAlignment="1">
      <alignment horizontal="left" wrapText="1"/>
    </xf>
    <xf numFmtId="192" fontId="112" fillId="0" borderId="7" xfId="1" applyNumberFormat="1" applyFont="1" applyBorder="1" applyAlignment="1">
      <alignment horizontal="right"/>
    </xf>
    <xf numFmtId="192" fontId="112" fillId="0" borderId="8" xfId="1" applyNumberFormat="1" applyFont="1" applyBorder="1" applyAlignment="1">
      <alignment horizontal="right"/>
    </xf>
    <xf numFmtId="192" fontId="112" fillId="0" borderId="43" xfId="1" applyNumberFormat="1" applyFont="1" applyBorder="1" applyAlignment="1">
      <alignment horizontal="right"/>
    </xf>
    <xf numFmtId="196" fontId="112" fillId="0" borderId="43" xfId="1" applyNumberFormat="1" applyFont="1" applyBorder="1" applyAlignment="1">
      <alignment horizontal="right"/>
    </xf>
    <xf numFmtId="0" fontId="2" fillId="15" borderId="40" xfId="0" applyFont="1" applyFill="1" applyBorder="1" applyAlignment="1">
      <alignment horizontal="left" wrapText="1"/>
    </xf>
    <xf numFmtId="0" fontId="112" fillId="15" borderId="50" xfId="0" applyFont="1" applyFill="1" applyBorder="1" applyAlignment="1">
      <alignment horizontal="left" wrapText="1"/>
    </xf>
    <xf numFmtId="192" fontId="112" fillId="15" borderId="49" xfId="0" applyNumberFormat="1" applyFont="1" applyFill="1" applyBorder="1" applyAlignment="1">
      <alignment horizontal="right"/>
    </xf>
    <xf numFmtId="192" fontId="112" fillId="15" borderId="83" xfId="0" applyNumberFormat="1" applyFont="1" applyFill="1" applyBorder="1" applyAlignment="1">
      <alignment horizontal="right"/>
    </xf>
    <xf numFmtId="192" fontId="112" fillId="15" borderId="34" xfId="0" applyNumberFormat="1" applyFont="1" applyFill="1" applyBorder="1" applyAlignment="1">
      <alignment horizontal="right"/>
    </xf>
    <xf numFmtId="196" fontId="112" fillId="15" borderId="34" xfId="0" applyNumberFormat="1" applyFont="1" applyFill="1" applyBorder="1" applyAlignment="1">
      <alignment horizontal="right"/>
    </xf>
    <xf numFmtId="0" fontId="0" fillId="0" borderId="51" xfId="0" applyBorder="1" applyAlignment="1">
      <alignment horizontal="left"/>
    </xf>
    <xf numFmtId="192" fontId="0" fillId="0" borderId="64" xfId="0" applyNumberFormat="1" applyBorder="1" applyAlignment="1">
      <alignment horizontal="right"/>
    </xf>
    <xf numFmtId="192" fontId="0" fillId="0" borderId="80" xfId="0" applyNumberFormat="1" applyBorder="1" applyAlignment="1">
      <alignment horizontal="right"/>
    </xf>
    <xf numFmtId="192" fontId="0" fillId="0" borderId="35" xfId="0" applyNumberFormat="1" applyBorder="1" applyAlignment="1">
      <alignment horizontal="right"/>
    </xf>
    <xf numFmtId="192" fontId="0" fillId="0" borderId="60" xfId="0" applyNumberFormat="1" applyBorder="1" applyAlignment="1">
      <alignment horizontal="right"/>
    </xf>
    <xf numFmtId="192" fontId="0" fillId="0" borderId="11" xfId="0" applyNumberFormat="1" applyBorder="1" applyAlignment="1">
      <alignment horizontal="right"/>
    </xf>
    <xf numFmtId="192" fontId="0" fillId="0" borderId="56" xfId="0" applyNumberFormat="1" applyBorder="1" applyAlignment="1">
      <alignment horizontal="right"/>
    </xf>
    <xf numFmtId="192" fontId="2" fillId="0" borderId="37" xfId="0" applyNumberFormat="1" applyFont="1" applyBorder="1" applyAlignment="1">
      <alignment horizontal="right"/>
    </xf>
    <xf numFmtId="192" fontId="2" fillId="0" borderId="12" xfId="0" applyNumberFormat="1" applyFont="1" applyBorder="1" applyAlignment="1">
      <alignment horizontal="right"/>
    </xf>
    <xf numFmtId="192" fontId="2" fillId="0" borderId="43" xfId="0" applyNumberFormat="1" applyFont="1" applyBorder="1" applyAlignment="1">
      <alignment horizontal="right"/>
    </xf>
    <xf numFmtId="192" fontId="0" fillId="0" borderId="9" xfId="0" applyNumberFormat="1" applyBorder="1" applyAlignment="1">
      <alignment horizontal="right"/>
    </xf>
    <xf numFmtId="192" fontId="0" fillId="0" borderId="55" xfId="0" applyNumberFormat="1" applyBorder="1" applyAlignment="1">
      <alignment horizontal="right"/>
    </xf>
    <xf numFmtId="192" fontId="2" fillId="15" borderId="81" xfId="0" applyNumberFormat="1" applyFont="1" applyFill="1" applyBorder="1" applyAlignment="1">
      <alignment horizontal="right"/>
    </xf>
    <xf numFmtId="192" fontId="2" fillId="15" borderId="3" xfId="0" applyNumberFormat="1" applyFont="1" applyFill="1" applyBorder="1" applyAlignment="1">
      <alignment horizontal="right"/>
    </xf>
    <xf numFmtId="192" fontId="2" fillId="15" borderId="44" xfId="0" applyNumberFormat="1" applyFont="1" applyFill="1" applyBorder="1" applyAlignment="1">
      <alignment horizontal="right"/>
    </xf>
    <xf numFmtId="192" fontId="112" fillId="0" borderId="42" xfId="1" applyNumberFormat="1" applyFont="1" applyBorder="1" applyAlignment="1">
      <alignment horizontal="right"/>
    </xf>
    <xf numFmtId="0" fontId="2" fillId="15" borderId="58" xfId="0" applyFont="1" applyFill="1" applyBorder="1" applyAlignment="1">
      <alignment horizontal="left" wrapText="1"/>
    </xf>
    <xf numFmtId="192" fontId="2" fillId="15" borderId="82" xfId="0" applyNumberFormat="1" applyFont="1" applyFill="1" applyBorder="1" applyAlignment="1">
      <alignment horizontal="right"/>
    </xf>
    <xf numFmtId="192" fontId="2" fillId="15" borderId="83" xfId="0" applyNumberFormat="1" applyFont="1" applyFill="1" applyBorder="1" applyAlignment="1">
      <alignment horizontal="right"/>
    </xf>
    <xf numFmtId="192" fontId="2" fillId="15" borderId="34" xfId="0" applyNumberFormat="1" applyFont="1" applyFill="1" applyBorder="1" applyAlignment="1">
      <alignment horizontal="right"/>
    </xf>
    <xf numFmtId="172" fontId="0" fillId="0" borderId="64" xfId="2" applyNumberFormat="1" applyFont="1" applyBorder="1"/>
    <xf numFmtId="172" fontId="0" fillId="0" borderId="63" xfId="2" applyNumberFormat="1" applyFont="1" applyBorder="1"/>
    <xf numFmtId="172" fontId="0" fillId="0" borderId="14" xfId="2" applyNumberFormat="1" applyFont="1" applyBorder="1"/>
    <xf numFmtId="172" fontId="105" fillId="0" borderId="64" xfId="2" applyNumberFormat="1" applyFont="1" applyBorder="1"/>
    <xf numFmtId="172" fontId="105" fillId="0" borderId="63" xfId="2" applyNumberFormat="1" applyFont="1" applyBorder="1"/>
    <xf numFmtId="172" fontId="105" fillId="0" borderId="14" xfId="2" applyNumberFormat="1" applyFont="1" applyBorder="1"/>
    <xf numFmtId="172" fontId="105" fillId="0" borderId="62" xfId="2" applyNumberFormat="1" applyFont="1" applyBorder="1"/>
    <xf numFmtId="172" fontId="0" fillId="0" borderId="60" xfId="2" applyNumberFormat="1" applyFont="1" applyBorder="1"/>
    <xf numFmtId="172" fontId="0" fillId="0" borderId="62" xfId="2" applyNumberFormat="1" applyFont="1" applyBorder="1"/>
    <xf numFmtId="172" fontId="105" fillId="0" borderId="60" xfId="2" applyNumberFormat="1" applyFont="1" applyBorder="1"/>
    <xf numFmtId="172" fontId="2" fillId="0" borderId="37" xfId="2" applyNumberFormat="1" applyFont="1" applyBorder="1"/>
    <xf numFmtId="172" fontId="2" fillId="0" borderId="8" xfId="2" applyNumberFormat="1" applyFont="1" applyBorder="1"/>
    <xf numFmtId="172" fontId="2" fillId="0" borderId="57" xfId="2" applyNumberFormat="1" applyFont="1" applyBorder="1"/>
    <xf numFmtId="172" fontId="112" fillId="0" borderId="37" xfId="2" applyNumberFormat="1" applyFont="1" applyBorder="1"/>
    <xf numFmtId="172" fontId="112" fillId="0" borderId="8" xfId="2" applyNumberFormat="1" applyFont="1" applyBorder="1"/>
    <xf numFmtId="172" fontId="112" fillId="0" borderId="57" xfId="2" applyNumberFormat="1" applyFont="1" applyBorder="1"/>
    <xf numFmtId="172" fontId="0" fillId="0" borderId="45" xfId="2" applyNumberFormat="1" applyFont="1" applyBorder="1"/>
    <xf numFmtId="172" fontId="0" fillId="0" borderId="13" xfId="2" applyNumberFormat="1" applyFont="1" applyBorder="1"/>
    <xf numFmtId="172" fontId="0" fillId="0" borderId="68" xfId="2" applyNumberFormat="1" applyFont="1" applyBorder="1"/>
    <xf numFmtId="172" fontId="105" fillId="0" borderId="45" xfId="2" applyNumberFormat="1" applyFont="1" applyBorder="1"/>
    <xf numFmtId="172" fontId="105" fillId="0" borderId="13" xfId="2" applyNumberFormat="1" applyFont="1" applyBorder="1"/>
    <xf numFmtId="172" fontId="105" fillId="0" borderId="68" xfId="2" applyNumberFormat="1" applyFont="1" applyBorder="1"/>
    <xf numFmtId="172" fontId="2" fillId="15" borderId="41" xfId="2" applyNumberFormat="1" applyFont="1" applyFill="1" applyBorder="1"/>
    <xf numFmtId="172" fontId="2" fillId="15" borderId="15" xfId="2" applyNumberFormat="1" applyFont="1" applyFill="1" applyBorder="1"/>
    <xf numFmtId="172" fontId="2" fillId="15" borderId="44" xfId="2" applyNumberFormat="1" applyFont="1" applyFill="1" applyBorder="1"/>
    <xf numFmtId="172" fontId="112" fillId="15" borderId="41" xfId="2" applyNumberFormat="1" applyFont="1" applyFill="1" applyBorder="1"/>
    <xf numFmtId="172" fontId="112" fillId="15" borderId="15" xfId="2" applyNumberFormat="1" applyFont="1" applyFill="1" applyBorder="1"/>
    <xf numFmtId="172" fontId="112" fillId="15" borderId="44" xfId="2" applyNumberFormat="1" applyFont="1" applyFill="1" applyBorder="1"/>
    <xf numFmtId="172" fontId="2" fillId="15" borderId="37" xfId="2" applyNumberFormat="1" applyFont="1" applyFill="1" applyBorder="1"/>
    <xf numFmtId="172" fontId="2" fillId="15" borderId="8" xfId="2" applyNumberFormat="1" applyFont="1" applyFill="1" applyBorder="1"/>
    <xf numFmtId="172" fontId="2" fillId="15" borderId="57" xfId="2" applyNumberFormat="1" applyFont="1" applyFill="1" applyBorder="1"/>
    <xf numFmtId="172" fontId="112" fillId="15" borderId="37" xfId="2" applyNumberFormat="1" applyFont="1" applyFill="1" applyBorder="1"/>
    <xf numFmtId="172" fontId="112" fillId="15" borderId="8" xfId="2" applyNumberFormat="1" applyFont="1" applyFill="1" applyBorder="1"/>
    <xf numFmtId="172" fontId="112" fillId="15" borderId="57" xfId="2" applyNumberFormat="1" applyFont="1" applyFill="1" applyBorder="1"/>
    <xf numFmtId="172" fontId="0" fillId="0" borderId="41" xfId="2" applyNumberFormat="1" applyFont="1" applyBorder="1"/>
    <xf numFmtId="172" fontId="0" fillId="0" borderId="15" xfId="2" applyNumberFormat="1" applyFont="1" applyBorder="1"/>
    <xf numFmtId="172" fontId="0" fillId="0" borderId="44" xfId="2" applyNumberFormat="1" applyFont="1" applyBorder="1"/>
    <xf numFmtId="172" fontId="105" fillId="0" borderId="41" xfId="2" applyNumberFormat="1" applyFont="1" applyBorder="1"/>
    <xf numFmtId="172" fontId="105" fillId="0" borderId="15" xfId="2" applyNumberFormat="1" applyFont="1" applyBorder="1"/>
    <xf numFmtId="172" fontId="105" fillId="0" borderId="44" xfId="2" applyNumberFormat="1" applyFont="1" applyBorder="1"/>
    <xf numFmtId="172" fontId="2" fillId="15" borderId="66" xfId="2" applyNumberFormat="1" applyFont="1" applyFill="1" applyBorder="1"/>
    <xf numFmtId="172" fontId="2" fillId="15" borderId="65" xfId="2" applyNumberFormat="1" applyFont="1" applyFill="1" applyBorder="1"/>
    <xf numFmtId="172" fontId="2" fillId="15" borderId="59" xfId="2" applyNumberFormat="1" applyFont="1" applyFill="1" applyBorder="1"/>
    <xf numFmtId="172" fontId="112" fillId="15" borderId="66" xfId="2" applyNumberFormat="1" applyFont="1" applyFill="1" applyBorder="1"/>
    <xf numFmtId="172" fontId="112" fillId="15" borderId="65" xfId="2" applyNumberFormat="1" applyFont="1" applyFill="1" applyBorder="1"/>
    <xf numFmtId="172" fontId="112" fillId="15" borderId="59" xfId="2" applyNumberFormat="1" applyFont="1" applyFill="1" applyBorder="1"/>
    <xf numFmtId="193" fontId="0" fillId="0" borderId="63" xfId="2" applyNumberFormat="1" applyFont="1" applyBorder="1"/>
    <xf numFmtId="193" fontId="0" fillId="0" borderId="35" xfId="2" applyNumberFormat="1" applyFont="1" applyBorder="1"/>
    <xf numFmtId="193" fontId="0" fillId="0" borderId="14" xfId="2" applyNumberFormat="1" applyFont="1" applyBorder="1"/>
    <xf numFmtId="193" fontId="0" fillId="0" borderId="56" xfId="2" applyNumberFormat="1" applyFont="1" applyBorder="1"/>
    <xf numFmtId="193" fontId="2" fillId="0" borderId="8" xfId="2" applyNumberFormat="1" applyFont="1" applyBorder="1"/>
    <xf numFmtId="193" fontId="2" fillId="0" borderId="43" xfId="2" applyNumberFormat="1" applyFont="1" applyBorder="1"/>
    <xf numFmtId="193" fontId="2" fillId="15" borderId="13" xfId="2" applyNumberFormat="1" applyFont="1" applyFill="1" applyBorder="1"/>
    <xf numFmtId="193" fontId="2" fillId="15" borderId="55" xfId="2" applyNumberFormat="1" applyFont="1" applyFill="1" applyBorder="1"/>
    <xf numFmtId="193" fontId="0" fillId="0" borderId="13" xfId="2" applyNumberFormat="1" applyFont="1" applyBorder="1"/>
    <xf numFmtId="193" fontId="0" fillId="0" borderId="55" xfId="2" applyNumberFormat="1" applyFont="1" applyBorder="1"/>
    <xf numFmtId="164" fontId="2" fillId="0" borderId="0" xfId="0" applyNumberFormat="1" applyFont="1" applyAlignment="1">
      <alignment horizontal="left" wrapText="1"/>
    </xf>
    <xf numFmtId="193" fontId="0" fillId="0" borderId="8" xfId="2" applyNumberFormat="1" applyFont="1" applyBorder="1"/>
    <xf numFmtId="193" fontId="0" fillId="0" borderId="43" xfId="2" applyNumberFormat="1" applyFont="1" applyBorder="1"/>
    <xf numFmtId="193" fontId="112" fillId="15" borderId="15" xfId="2" applyNumberFormat="1" applyFont="1" applyFill="1" applyBorder="1"/>
    <xf numFmtId="193" fontId="112" fillId="15" borderId="53" xfId="2" applyNumberFormat="1" applyFont="1" applyFill="1" applyBorder="1"/>
    <xf numFmtId="0" fontId="0" fillId="0" borderId="40" xfId="0" applyBorder="1" applyAlignment="1">
      <alignment horizontal="left" wrapText="1"/>
    </xf>
    <xf numFmtId="193" fontId="0" fillId="0" borderId="15" xfId="2" applyNumberFormat="1" applyFont="1" applyBorder="1"/>
    <xf numFmtId="193" fontId="0" fillId="0" borderId="53" xfId="2" applyNumberFormat="1" applyFont="1" applyBorder="1"/>
    <xf numFmtId="0" fontId="112" fillId="15" borderId="52" xfId="0" applyFont="1" applyFill="1" applyBorder="1" applyAlignment="1">
      <alignment horizontal="left" wrapText="1"/>
    </xf>
    <xf numFmtId="193" fontId="2" fillId="15" borderId="65" xfId="2" applyNumberFormat="1" applyFont="1" applyFill="1" applyBorder="1"/>
    <xf numFmtId="193" fontId="2" fillId="15" borderId="47" xfId="2" applyNumberFormat="1" applyFont="1" applyFill="1" applyBorder="1"/>
    <xf numFmtId="0" fontId="105" fillId="0" borderId="0" xfId="0" applyFont="1" applyAlignment="1">
      <alignment horizontal="left" vertical="top"/>
    </xf>
    <xf numFmtId="0" fontId="106" fillId="0" borderId="0" xfId="0" applyFont="1"/>
    <xf numFmtId="0" fontId="0" fillId="0" borderId="104" xfId="0" applyBorder="1" applyAlignment="1">
      <alignment horizontal="left"/>
    </xf>
    <xf numFmtId="192" fontId="0" fillId="0" borderId="105" xfId="0" applyNumberFormat="1" applyBorder="1"/>
    <xf numFmtId="192" fontId="0" fillId="0" borderId="106" xfId="0" applyNumberFormat="1" applyBorder="1"/>
    <xf numFmtId="192" fontId="0" fillId="0" borderId="107" xfId="0" applyNumberFormat="1" applyBorder="1"/>
    <xf numFmtId="192" fontId="0" fillId="0" borderId="104" xfId="0" applyNumberFormat="1" applyBorder="1"/>
    <xf numFmtId="192" fontId="0" fillId="0" borderId="74" xfId="0" applyNumberFormat="1" applyBorder="1"/>
    <xf numFmtId="192" fontId="0" fillId="0" borderId="108" xfId="0" applyNumberFormat="1" applyBorder="1"/>
    <xf numFmtId="192" fontId="0" fillId="74" borderId="108" xfId="0" applyNumberFormat="1" applyFill="1" applyBorder="1"/>
    <xf numFmtId="192" fontId="0" fillId="0" borderId="109" xfId="0" applyNumberFormat="1" applyBorder="1"/>
    <xf numFmtId="192" fontId="0" fillId="74" borderId="104" xfId="0" applyNumberFormat="1" applyFill="1" applyBorder="1"/>
    <xf numFmtId="0" fontId="0" fillId="0" borderId="110" xfId="0" applyBorder="1" applyAlignment="1">
      <alignment horizontal="left"/>
    </xf>
    <xf numFmtId="192" fontId="0" fillId="0" borderId="110" xfId="0" applyNumberFormat="1" applyBorder="1"/>
    <xf numFmtId="192" fontId="0" fillId="0" borderId="73" xfId="0" applyNumberFormat="1" applyBorder="1"/>
    <xf numFmtId="192" fontId="0" fillId="0" borderId="111" xfId="0" applyNumberFormat="1" applyBorder="1"/>
    <xf numFmtId="192" fontId="0" fillId="0" borderId="112" xfId="0" applyNumberFormat="1" applyBorder="1"/>
    <xf numFmtId="192" fontId="0" fillId="74" borderId="112" xfId="0" applyNumberFormat="1" applyFill="1" applyBorder="1"/>
    <xf numFmtId="192" fontId="0" fillId="74" borderId="110" xfId="0" applyNumberFormat="1" applyFill="1" applyBorder="1"/>
    <xf numFmtId="0" fontId="0" fillId="0" borderId="113" xfId="0" applyBorder="1" applyAlignment="1">
      <alignment horizontal="left"/>
    </xf>
    <xf numFmtId="192" fontId="0" fillId="0" borderId="113" xfId="0" applyNumberFormat="1" applyBorder="1"/>
    <xf numFmtId="192" fontId="0" fillId="0" borderId="114" xfId="0" applyNumberFormat="1" applyBorder="1"/>
    <xf numFmtId="192" fontId="0" fillId="0" borderId="115" xfId="0" applyNumberFormat="1" applyBorder="1"/>
    <xf numFmtId="192" fontId="0" fillId="0" borderId="116" xfId="0" applyNumberFormat="1" applyBorder="1"/>
    <xf numFmtId="192" fontId="0" fillId="74" borderId="116" xfId="0" applyNumberFormat="1" applyFill="1" applyBorder="1"/>
    <xf numFmtId="192" fontId="0" fillId="74" borderId="113" xfId="0" applyNumberFormat="1" applyFill="1" applyBorder="1"/>
    <xf numFmtId="0" fontId="2" fillId="0" borderId="77" xfId="0" applyFont="1" applyBorder="1" applyAlignment="1">
      <alignment horizontal="left"/>
    </xf>
    <xf numFmtId="192" fontId="2" fillId="0" borderId="77" xfId="0" applyNumberFormat="1" applyFont="1" applyBorder="1"/>
    <xf numFmtId="192" fontId="2" fillId="0" borderId="20" xfId="0" applyNumberFormat="1" applyFont="1" applyBorder="1"/>
    <xf numFmtId="192" fontId="2" fillId="0" borderId="117" xfId="0" applyNumberFormat="1" applyFont="1" applyBorder="1"/>
    <xf numFmtId="192" fontId="2" fillId="0" borderId="78" xfId="0" applyNumberFormat="1" applyFont="1" applyBorder="1"/>
    <xf numFmtId="192" fontId="2" fillId="74" borderId="78" xfId="0" applyNumberFormat="1" applyFont="1" applyFill="1" applyBorder="1"/>
    <xf numFmtId="192" fontId="2" fillId="74" borderId="77" xfId="0" applyNumberFormat="1" applyFont="1" applyFill="1" applyBorder="1"/>
    <xf numFmtId="0" fontId="2" fillId="0" borderId="78" xfId="0" applyFont="1" applyBorder="1" applyAlignment="1">
      <alignment horizontal="center" wrapText="1"/>
    </xf>
    <xf numFmtId="0" fontId="2" fillId="0" borderId="77" xfId="0" applyFont="1" applyBorder="1"/>
    <xf numFmtId="0" fontId="2" fillId="0" borderId="20" xfId="0" applyFont="1" applyBorder="1"/>
    <xf numFmtId="0" fontId="2" fillId="0" borderId="78" xfId="0" applyFont="1" applyBorder="1"/>
    <xf numFmtId="0" fontId="2" fillId="0" borderId="77" xfId="0" applyFont="1" applyBorder="1" applyAlignment="1">
      <alignment horizontal="center" wrapText="1"/>
    </xf>
    <xf numFmtId="0" fontId="2" fillId="0" borderId="20" xfId="0" applyFont="1" applyBorder="1" applyAlignment="1">
      <alignment horizontal="center" wrapText="1"/>
    </xf>
    <xf numFmtId="0" fontId="2" fillId="0" borderId="102" xfId="0" applyFont="1" applyBorder="1" applyAlignment="1">
      <alignment horizontal="center" wrapText="1"/>
    </xf>
    <xf numFmtId="0" fontId="2" fillId="0" borderId="20" xfId="0" applyFont="1" applyBorder="1" applyAlignment="1">
      <alignment wrapText="1"/>
    </xf>
    <xf numFmtId="0" fontId="2" fillId="0" borderId="103" xfId="0" applyFont="1" applyBorder="1" applyAlignment="1">
      <alignment horizontal="center" wrapText="1"/>
    </xf>
    <xf numFmtId="0" fontId="2" fillId="74" borderId="78" xfId="0" applyFont="1" applyFill="1" applyBorder="1" applyAlignment="1">
      <alignment horizontal="center" wrapText="1"/>
    </xf>
    <xf numFmtId="0" fontId="112" fillId="0" borderId="77" xfId="0" applyFont="1" applyBorder="1" applyAlignment="1">
      <alignment horizontal="center" wrapText="1"/>
    </xf>
    <xf numFmtId="0" fontId="112" fillId="0" borderId="20" xfId="0" applyFont="1" applyBorder="1" applyAlignment="1">
      <alignment horizontal="center" wrapText="1"/>
    </xf>
    <xf numFmtId="0" fontId="2" fillId="74" borderId="77" xfId="0" applyFont="1" applyFill="1" applyBorder="1" applyAlignment="1">
      <alignment horizontal="center" wrapText="1"/>
    </xf>
    <xf numFmtId="0" fontId="2" fillId="0" borderId="101" xfId="0" applyFont="1" applyBorder="1"/>
    <xf numFmtId="0" fontId="2" fillId="0" borderId="20" xfId="0" applyFont="1" applyBorder="1" applyAlignment="1">
      <alignment horizontal="center"/>
    </xf>
    <xf numFmtId="0" fontId="2" fillId="0" borderId="78" xfId="0" applyFont="1" applyBorder="1" applyAlignment="1">
      <alignment horizontal="center"/>
    </xf>
    <xf numFmtId="0" fontId="105" fillId="0" borderId="0" xfId="0" applyFont="1" applyAlignment="1">
      <alignment horizontal="center" vertical="top" wrapText="1"/>
    </xf>
    <xf numFmtId="0" fontId="99" fillId="0" borderId="0" xfId="1835" applyAlignment="1">
      <alignment vertical="top" wrapText="1"/>
    </xf>
    <xf numFmtId="0" fontId="2" fillId="0" borderId="99" xfId="0" applyFont="1" applyBorder="1"/>
    <xf numFmtId="192" fontId="2" fillId="0" borderId="100" xfId="0" applyNumberFormat="1" applyFont="1" applyBorder="1"/>
    <xf numFmtId="192" fontId="2" fillId="0" borderId="96" xfId="0" applyNumberFormat="1" applyFont="1" applyBorder="1"/>
    <xf numFmtId="192" fontId="2" fillId="0" borderId="80" xfId="0" applyNumberFormat="1" applyFont="1" applyBorder="1"/>
    <xf numFmtId="192" fontId="2" fillId="0" borderId="0" xfId="0" applyNumberFormat="1" applyFont="1"/>
    <xf numFmtId="192" fontId="2" fillId="0" borderId="99" xfId="0" applyNumberFormat="1" applyFont="1" applyBorder="1"/>
    <xf numFmtId="192" fontId="2" fillId="74" borderId="54" xfId="0" applyNumberFormat="1" applyFont="1" applyFill="1" applyBorder="1"/>
    <xf numFmtId="192" fontId="2" fillId="0" borderId="11" xfId="0" applyNumberFormat="1" applyFont="1" applyBorder="1"/>
    <xf numFmtId="192" fontId="2" fillId="74" borderId="100" xfId="0" applyNumberFormat="1" applyFont="1" applyFill="1" applyBorder="1"/>
    <xf numFmtId="192" fontId="2" fillId="74" borderId="35" xfId="0" applyNumberFormat="1" applyFont="1" applyFill="1" applyBorder="1"/>
    <xf numFmtId="0" fontId="0" fillId="0" borderId="99" xfId="0" applyBorder="1"/>
    <xf numFmtId="192" fontId="0" fillId="0" borderId="99" xfId="0" applyNumberFormat="1" applyBorder="1"/>
    <xf numFmtId="192" fontId="0" fillId="0" borderId="11" xfId="0" applyNumberFormat="1" applyBorder="1"/>
    <xf numFmtId="192" fontId="0" fillId="74" borderId="54" xfId="0" applyNumberFormat="1" applyFill="1" applyBorder="1"/>
    <xf numFmtId="192" fontId="0" fillId="74" borderId="99" xfId="0" applyNumberFormat="1" applyFill="1" applyBorder="1"/>
    <xf numFmtId="192" fontId="0" fillId="74" borderId="56" xfId="0" applyNumberFormat="1" applyFill="1" applyBorder="1"/>
    <xf numFmtId="0" fontId="0" fillId="0" borderId="46" xfId="0" applyBorder="1"/>
    <xf numFmtId="0" fontId="105" fillId="0" borderId="26" xfId="0" applyFont="1" applyBorder="1"/>
    <xf numFmtId="0" fontId="0" fillId="0" borderId="26" xfId="0" applyBorder="1"/>
    <xf numFmtId="192" fontId="0" fillId="0" borderId="46" xfId="0" applyNumberFormat="1" applyBorder="1"/>
    <xf numFmtId="192" fontId="0" fillId="0" borderId="26" xfId="0" applyNumberFormat="1" applyBorder="1"/>
    <xf numFmtId="192" fontId="0" fillId="0" borderId="97" xfId="0" applyNumberFormat="1" applyBorder="1"/>
    <xf numFmtId="192" fontId="0" fillId="74" borderId="52" xfId="0" applyNumberFormat="1" applyFill="1" applyBorder="1"/>
    <xf numFmtId="192" fontId="0" fillId="74" borderId="46" xfId="0" applyNumberFormat="1" applyFill="1" applyBorder="1"/>
    <xf numFmtId="192" fontId="0" fillId="74" borderId="47" xfId="0" applyNumberFormat="1" applyFill="1" applyBorder="1"/>
    <xf numFmtId="0" fontId="99" fillId="0" borderId="0" xfId="1835" applyAlignment="1">
      <alignment horizontal="left" indent="4"/>
    </xf>
    <xf numFmtId="0" fontId="99" fillId="0" borderId="0" xfId="1835" applyAlignment="1">
      <alignment horizontal="left"/>
    </xf>
    <xf numFmtId="0" fontId="2" fillId="0" borderId="101" xfId="0" applyFont="1" applyBorder="1" applyAlignment="1">
      <alignment horizontal="center" wrapText="1"/>
    </xf>
    <xf numFmtId="0" fontId="2" fillId="0" borderId="96" xfId="0" applyFont="1" applyBorder="1" applyAlignment="1">
      <alignment horizontal="center" wrapText="1"/>
    </xf>
    <xf numFmtId="0" fontId="2" fillId="0" borderId="80" xfId="0" applyFont="1" applyBorder="1" applyAlignment="1">
      <alignment horizontal="center" wrapText="1"/>
    </xf>
    <xf numFmtId="0" fontId="2" fillId="0" borderId="26" xfId="0" applyFont="1" applyBorder="1" applyAlignment="1">
      <alignment horizontal="center" wrapText="1"/>
    </xf>
    <xf numFmtId="0" fontId="2" fillId="0" borderId="46" xfId="0" applyFont="1" applyBorder="1" applyAlignment="1">
      <alignment horizontal="center" wrapText="1"/>
    </xf>
    <xf numFmtId="0" fontId="2" fillId="74" borderId="52" xfId="0" applyFont="1" applyFill="1" applyBorder="1" applyAlignment="1">
      <alignment horizontal="center" wrapText="1"/>
    </xf>
    <xf numFmtId="0" fontId="2" fillId="0" borderId="98" xfId="0" applyFont="1" applyBorder="1" applyAlignment="1">
      <alignment horizontal="center" wrapText="1"/>
    </xf>
    <xf numFmtId="0" fontId="2" fillId="74" borderId="96" xfId="0" applyFont="1" applyFill="1" applyBorder="1" applyAlignment="1">
      <alignment horizontal="center" wrapText="1"/>
    </xf>
    <xf numFmtId="0" fontId="2" fillId="74" borderId="35" xfId="0" applyFont="1" applyFill="1" applyBorder="1" applyAlignment="1">
      <alignment horizontal="center" wrapText="1"/>
    </xf>
    <xf numFmtId="0" fontId="0" fillId="0" borderId="0" xfId="0" applyAlignment="1">
      <alignment horizontal="center"/>
    </xf>
    <xf numFmtId="0" fontId="2" fillId="69" borderId="0" xfId="0" applyFont="1" applyFill="1"/>
    <xf numFmtId="0" fontId="104" fillId="0" borderId="0" xfId="0" applyFont="1" applyAlignment="1">
      <alignment horizontal="center" wrapText="1"/>
    </xf>
    <xf numFmtId="164" fontId="0" fillId="0" borderId="0" xfId="0" applyNumberFormat="1" applyAlignment="1">
      <alignment horizontal="center"/>
    </xf>
    <xf numFmtId="0" fontId="0" fillId="0" borderId="0" xfId="0" applyAlignment="1">
      <alignment vertical="top" wrapText="1"/>
    </xf>
    <xf numFmtId="0" fontId="108" fillId="0" borderId="0" xfId="0" applyFont="1" applyAlignment="1">
      <alignment horizontal="center"/>
    </xf>
    <xf numFmtId="0" fontId="125" fillId="0" borderId="0" xfId="0" applyFont="1"/>
    <xf numFmtId="0" fontId="0" fillId="0" borderId="14" xfId="0" applyBorder="1" applyAlignment="1">
      <alignment horizontal="left" vertical="top"/>
    </xf>
    <xf numFmtId="0" fontId="0" fillId="0" borderId="10" xfId="0" applyBorder="1" applyAlignment="1">
      <alignment horizontal="center" vertical="top"/>
    </xf>
    <xf numFmtId="198" fontId="123" fillId="0" borderId="0" xfId="0" applyNumberFormat="1" applyFont="1" applyAlignment="1">
      <alignment horizontal="center" vertical="top" shrinkToFit="1"/>
    </xf>
    <xf numFmtId="198" fontId="123" fillId="0" borderId="11" xfId="0" applyNumberFormat="1" applyFont="1" applyBorder="1" applyAlignment="1">
      <alignment horizontal="center" vertical="top" shrinkToFit="1"/>
    </xf>
    <xf numFmtId="192" fontId="0" fillId="0" borderId="10" xfId="0" applyNumberFormat="1" applyBorder="1" applyAlignment="1">
      <alignment vertical="top"/>
    </xf>
    <xf numFmtId="0" fontId="123" fillId="0" borderId="0" xfId="0" applyFont="1" applyAlignment="1">
      <alignment horizontal="center" vertical="top" shrinkToFit="1"/>
    </xf>
    <xf numFmtId="194" fontId="105" fillId="0" borderId="10" xfId="2" applyNumberFormat="1" applyFont="1" applyFill="1" applyBorder="1" applyAlignment="1">
      <alignment vertical="top"/>
    </xf>
    <xf numFmtId="194" fontId="105" fillId="0" borderId="0" xfId="2" applyNumberFormat="1" applyFont="1" applyFill="1" applyBorder="1" applyAlignment="1">
      <alignment vertical="top"/>
    </xf>
    <xf numFmtId="194" fontId="105" fillId="0" borderId="11" xfId="2" applyNumberFormat="1" applyFont="1" applyFill="1" applyBorder="1" applyAlignment="1">
      <alignment vertical="top"/>
    </xf>
    <xf numFmtId="192" fontId="0" fillId="0" borderId="0" xfId="0" applyNumberFormat="1" applyAlignment="1">
      <alignment vertical="top"/>
    </xf>
    <xf numFmtId="199" fontId="0" fillId="0" borderId="2" xfId="0" applyNumberFormat="1" applyBorder="1" applyAlignment="1">
      <alignment vertical="top"/>
    </xf>
    <xf numFmtId="199" fontId="0" fillId="0" borderId="67" xfId="0" applyNumberFormat="1" applyBorder="1" applyAlignment="1">
      <alignment vertical="top"/>
    </xf>
    <xf numFmtId="199" fontId="0" fillId="0" borderId="9" xfId="0" applyNumberFormat="1" applyBorder="1" applyAlignment="1">
      <alignment vertical="top"/>
    </xf>
    <xf numFmtId="198" fontId="123" fillId="0" borderId="10" xfId="0" applyNumberFormat="1" applyFont="1" applyBorder="1" applyAlignment="1">
      <alignment horizontal="center" vertical="top" shrinkToFit="1"/>
    </xf>
    <xf numFmtId="199" fontId="0" fillId="0" borderId="10" xfId="0" applyNumberFormat="1" applyBorder="1" applyAlignment="1">
      <alignment vertical="top"/>
    </xf>
    <xf numFmtId="199" fontId="0" fillId="0" borderId="0" xfId="0" applyNumberFormat="1" applyAlignment="1">
      <alignment vertical="top"/>
    </xf>
    <xf numFmtId="199" fontId="0" fillId="0" borderId="11" xfId="0" applyNumberFormat="1" applyBorder="1" applyAlignment="1">
      <alignment vertical="top"/>
    </xf>
    <xf numFmtId="0" fontId="0" fillId="0" borderId="10" xfId="0" applyBorder="1" applyAlignment="1">
      <alignment horizontal="center" vertical="top" wrapText="1"/>
    </xf>
    <xf numFmtId="14" fontId="124" fillId="0" borderId="0" xfId="0" applyNumberFormat="1" applyFont="1" applyAlignment="1">
      <alignment horizontal="center" vertical="top"/>
    </xf>
    <xf numFmtId="0" fontId="0" fillId="0" borderId="0" xfId="0" applyAlignment="1">
      <alignment horizontal="center" vertical="top" wrapText="1"/>
    </xf>
    <xf numFmtId="0" fontId="105" fillId="0" borderId="11" xfId="0" applyFont="1" applyBorder="1" applyAlignment="1">
      <alignment horizontal="right" vertical="top" wrapText="1"/>
    </xf>
    <xf numFmtId="198" fontId="123" fillId="0" borderId="0" xfId="0" applyNumberFormat="1" applyFont="1" applyAlignment="1">
      <alignment horizontal="center" vertical="top" wrapText="1" shrinkToFit="1"/>
    </xf>
    <xf numFmtId="14" fontId="0" fillId="0" borderId="0" xfId="0" applyNumberFormat="1" applyAlignment="1">
      <alignment horizontal="center" vertical="top" wrapText="1"/>
    </xf>
    <xf numFmtId="0" fontId="0" fillId="0" borderId="11" xfId="0" applyBorder="1" applyAlignment="1">
      <alignment vertical="top" wrapText="1"/>
    </xf>
    <xf numFmtId="0" fontId="0" fillId="0" borderId="11" xfId="0" applyBorder="1" applyAlignment="1">
      <alignment horizontal="center" vertical="top" wrapText="1"/>
    </xf>
    <xf numFmtId="198" fontId="123" fillId="0" borderId="10" xfId="0" applyNumberFormat="1" applyFont="1" applyBorder="1" applyAlignment="1">
      <alignment horizontal="center" vertical="top" wrapText="1" shrinkToFit="1"/>
    </xf>
    <xf numFmtId="14" fontId="0" fillId="0" borderId="0" xfId="0" applyNumberFormat="1" applyAlignment="1">
      <alignment horizontal="center" vertical="top"/>
    </xf>
    <xf numFmtId="0" fontId="105" fillId="0" borderId="11" xfId="0" applyFont="1" applyBorder="1" applyAlignment="1">
      <alignment horizontal="center" vertical="top" wrapText="1"/>
    </xf>
    <xf numFmtId="0" fontId="0" fillId="0" borderId="0" xfId="0" applyAlignment="1">
      <alignment horizontal="center" vertical="top"/>
    </xf>
    <xf numFmtId="0" fontId="0" fillId="0" borderId="8" xfId="0" applyBorder="1" applyAlignment="1">
      <alignment horizontal="left" vertical="top"/>
    </xf>
    <xf numFmtId="198" fontId="123" fillId="0" borderId="6" xfId="0" applyNumberFormat="1" applyFont="1" applyBorder="1" applyAlignment="1">
      <alignment horizontal="center" vertical="top" wrapText="1" shrinkToFit="1"/>
    </xf>
    <xf numFmtId="198" fontId="123" fillId="0" borderId="7" xfId="0" applyNumberFormat="1" applyFont="1" applyBorder="1" applyAlignment="1">
      <alignment horizontal="center" vertical="top" shrinkToFit="1"/>
    </xf>
    <xf numFmtId="198" fontId="123" fillId="0" borderId="12" xfId="0" applyNumberFormat="1" applyFont="1" applyBorder="1" applyAlignment="1">
      <alignment horizontal="center" vertical="top" shrinkToFit="1"/>
    </xf>
    <xf numFmtId="192" fontId="0" fillId="0" borderId="6" xfId="0" applyNumberFormat="1" applyBorder="1" applyAlignment="1">
      <alignment vertical="top"/>
    </xf>
    <xf numFmtId="0" fontId="123" fillId="0" borderId="7" xfId="0" applyFont="1" applyBorder="1" applyAlignment="1">
      <alignment horizontal="center" vertical="top" shrinkToFit="1"/>
    </xf>
    <xf numFmtId="194" fontId="105" fillId="0" borderId="6" xfId="2" applyNumberFormat="1" applyFont="1" applyFill="1" applyBorder="1" applyAlignment="1">
      <alignment vertical="top"/>
    </xf>
    <xf numFmtId="194" fontId="105" fillId="0" borderId="7" xfId="2" applyNumberFormat="1" applyFont="1" applyFill="1" applyBorder="1" applyAlignment="1">
      <alignment vertical="top"/>
    </xf>
    <xf numFmtId="194" fontId="105" fillId="0" borderId="12" xfId="2" applyNumberFormat="1" applyFont="1" applyFill="1" applyBorder="1" applyAlignment="1">
      <alignment vertical="top"/>
    </xf>
    <xf numFmtId="192" fontId="0" fillId="0" borderId="7" xfId="0" applyNumberFormat="1" applyBorder="1" applyAlignment="1">
      <alignment vertical="top"/>
    </xf>
    <xf numFmtId="199" fontId="0" fillId="0" borderId="6" xfId="0" applyNumberFormat="1" applyBorder="1" applyAlignment="1">
      <alignment vertical="top"/>
    </xf>
    <xf numFmtId="199" fontId="0" fillId="0" borderId="7" xfId="0" applyNumberFormat="1" applyBorder="1" applyAlignment="1">
      <alignment vertical="top"/>
    </xf>
    <xf numFmtId="199" fontId="0" fillId="0" borderId="12" xfId="0" applyNumberFormat="1" applyBorder="1" applyAlignment="1">
      <alignment vertical="top"/>
    </xf>
    <xf numFmtId="0" fontId="112" fillId="72" borderId="13" xfId="0" applyFont="1" applyFill="1" applyBorder="1" applyAlignment="1">
      <alignment horizontal="center" wrapText="1"/>
    </xf>
    <xf numFmtId="0" fontId="0" fillId="0" borderId="95" xfId="0" applyBorder="1" applyAlignment="1">
      <alignment vertical="top" wrapText="1"/>
    </xf>
    <xf numFmtId="5" fontId="0" fillId="0" borderId="13" xfId="1" applyNumberFormat="1" applyFont="1" applyBorder="1" applyAlignment="1">
      <alignment vertical="top"/>
    </xf>
    <xf numFmtId="5" fontId="0" fillId="0" borderId="14" xfId="1" applyNumberFormat="1" applyFont="1" applyBorder="1" applyAlignment="1">
      <alignment vertical="top"/>
    </xf>
    <xf numFmtId="5" fontId="0" fillId="0" borderId="8" xfId="1" applyNumberFormat="1" applyFont="1" applyBorder="1" applyAlignment="1">
      <alignment vertical="top"/>
    </xf>
    <xf numFmtId="0" fontId="0" fillId="0" borderId="10" xfId="0" applyBorder="1" applyAlignment="1">
      <alignment vertical="top"/>
    </xf>
    <xf numFmtId="164" fontId="0" fillId="0" borderId="2" xfId="0" applyNumberFormat="1" applyBorder="1" applyAlignment="1">
      <alignment vertical="top"/>
    </xf>
    <xf numFmtId="164" fontId="0" fillId="0" borderId="67" xfId="0" applyNumberFormat="1" applyBorder="1" applyAlignment="1">
      <alignment vertical="top"/>
    </xf>
    <xf numFmtId="164" fontId="0" fillId="0" borderId="9" xfId="0" applyNumberFormat="1" applyBorder="1" applyAlignment="1">
      <alignment vertical="top"/>
    </xf>
    <xf numFmtId="164" fontId="0" fillId="0" borderId="0" xfId="0" applyNumberFormat="1"/>
    <xf numFmtId="164" fontId="0" fillId="0" borderId="10" xfId="0" applyNumberFormat="1" applyBorder="1" applyAlignment="1">
      <alignment vertical="top"/>
    </xf>
    <xf numFmtId="164" fontId="0" fillId="0" borderId="0" xfId="0" applyNumberFormat="1" applyAlignment="1">
      <alignment vertical="top"/>
    </xf>
    <xf numFmtId="164" fontId="0" fillId="0" borderId="11" xfId="0" applyNumberFormat="1" applyBorder="1" applyAlignment="1">
      <alignment vertical="top"/>
    </xf>
    <xf numFmtId="0" fontId="0" fillId="0" borderId="6" xfId="0" applyBorder="1" applyAlignment="1">
      <alignment vertical="top"/>
    </xf>
    <xf numFmtId="0" fontId="0" fillId="0" borderId="7" xfId="0" applyBorder="1" applyAlignment="1">
      <alignment vertical="top"/>
    </xf>
    <xf numFmtId="0" fontId="0" fillId="0" borderId="7" xfId="0" applyBorder="1" applyAlignment="1">
      <alignment horizontal="center" vertical="top"/>
    </xf>
    <xf numFmtId="164" fontId="0" fillId="0" borderId="6" xfId="0" applyNumberFormat="1" applyBorder="1" applyAlignment="1">
      <alignment vertical="top"/>
    </xf>
    <xf numFmtId="164" fontId="0" fillId="0" borderId="7" xfId="0" applyNumberFormat="1" applyBorder="1" applyAlignment="1">
      <alignment vertical="top"/>
    </xf>
    <xf numFmtId="164" fontId="0" fillId="0" borderId="12" xfId="0" applyNumberFormat="1" applyBorder="1" applyAlignment="1">
      <alignment vertical="top"/>
    </xf>
    <xf numFmtId="195" fontId="127" fillId="0" borderId="86" xfId="0" applyNumberFormat="1" applyFont="1" applyBorder="1"/>
    <xf numFmtId="0" fontId="127" fillId="0" borderId="87" xfId="0" applyFont="1" applyBorder="1" applyAlignment="1">
      <alignment wrapText="1"/>
    </xf>
    <xf numFmtId="0" fontId="127" fillId="0" borderId="88" xfId="0" applyFont="1" applyBorder="1" applyAlignment="1">
      <alignment horizontal="right" wrapText="1"/>
    </xf>
    <xf numFmtId="0" fontId="127" fillId="0" borderId="89" xfId="0" applyFont="1" applyBorder="1" applyAlignment="1">
      <alignment wrapText="1"/>
    </xf>
    <xf numFmtId="195" fontId="127" fillId="0" borderId="69" xfId="0" applyNumberFormat="1" applyFont="1" applyBorder="1" applyAlignment="1">
      <alignment horizontal="left"/>
    </xf>
    <xf numFmtId="192" fontId="127" fillId="0" borderId="74" xfId="0" applyNumberFormat="1" applyFont="1" applyBorder="1"/>
    <xf numFmtId="192" fontId="127" fillId="0" borderId="90" xfId="0" applyNumberFormat="1" applyFont="1" applyBorder="1"/>
    <xf numFmtId="192" fontId="127" fillId="0" borderId="70" xfId="0" applyNumberFormat="1" applyFont="1" applyBorder="1"/>
    <xf numFmtId="195" fontId="102" fillId="0" borderId="71" xfId="0" applyNumberFormat="1" applyFont="1" applyBorder="1" applyAlignment="1">
      <alignment horizontal="left" indent="1"/>
    </xf>
    <xf numFmtId="192" fontId="102" fillId="0" borderId="73" xfId="0" applyNumberFormat="1" applyFont="1" applyBorder="1"/>
    <xf numFmtId="192" fontId="102" fillId="0" borderId="91" xfId="0" applyNumberFormat="1" applyFont="1" applyBorder="1"/>
    <xf numFmtId="192" fontId="102" fillId="0" borderId="72" xfId="0" applyNumberFormat="1" applyFont="1" applyBorder="1"/>
    <xf numFmtId="195" fontId="102" fillId="0" borderId="92" xfId="0" applyNumberFormat="1" applyFont="1" applyBorder="1" applyAlignment="1">
      <alignment horizontal="left" indent="2"/>
    </xf>
    <xf numFmtId="192" fontId="102" fillId="0" borderId="74" xfId="0" applyNumberFormat="1" applyFont="1" applyBorder="1"/>
    <xf numFmtId="192" fontId="102" fillId="0" borderId="90" xfId="0" applyNumberFormat="1" applyFont="1" applyBorder="1"/>
    <xf numFmtId="192" fontId="102" fillId="0" borderId="70" xfId="0" applyNumberFormat="1" applyFont="1" applyBorder="1"/>
    <xf numFmtId="0" fontId="102" fillId="0" borderId="92" xfId="0" applyFont="1" applyBorder="1" applyAlignment="1">
      <alignment horizontal="left" indent="2"/>
    </xf>
    <xf numFmtId="0" fontId="128" fillId="0" borderId="0" xfId="0" applyFont="1"/>
    <xf numFmtId="0" fontId="107" fillId="0" borderId="0" xfId="0" applyFont="1" applyAlignment="1">
      <alignment vertical="top"/>
    </xf>
    <xf numFmtId="0" fontId="129" fillId="0" borderId="0" xfId="0" applyFont="1"/>
    <xf numFmtId="0" fontId="0" fillId="72" borderId="2" xfId="0" applyFill="1" applyBorder="1" applyAlignment="1">
      <alignment wrapText="1"/>
    </xf>
    <xf numFmtId="0" fontId="0" fillId="72" borderId="9" xfId="0" applyFill="1" applyBorder="1" applyAlignment="1">
      <alignment wrapText="1"/>
    </xf>
    <xf numFmtId="10" fontId="112" fillId="72" borderId="8" xfId="0" applyNumberFormat="1" applyFont="1" applyFill="1" applyBorder="1" applyAlignment="1">
      <alignment horizontal="left" wrapText="1"/>
    </xf>
    <xf numFmtId="0" fontId="2" fillId="70" borderId="6" xfId="0" applyFont="1" applyFill="1" applyBorder="1" applyAlignment="1">
      <alignment horizontal="center" wrapText="1"/>
    </xf>
    <xf numFmtId="0" fontId="2" fillId="70" borderId="12" xfId="0" applyFont="1" applyFill="1" applyBorder="1" applyAlignment="1">
      <alignment horizontal="center" wrapText="1"/>
    </xf>
    <xf numFmtId="10" fontId="112" fillId="72" borderId="4" xfId="0" applyNumberFormat="1" applyFont="1" applyFill="1" applyBorder="1" applyAlignment="1">
      <alignment horizontal="center" wrapText="1"/>
    </xf>
    <xf numFmtId="10" fontId="112" fillId="72" borderId="5" xfId="0" applyNumberFormat="1" applyFont="1" applyFill="1" applyBorder="1" applyAlignment="1">
      <alignment horizontal="center" wrapText="1"/>
    </xf>
    <xf numFmtId="10" fontId="112" fillId="72" borderId="11" xfId="0" applyNumberFormat="1" applyFont="1" applyFill="1" applyBorder="1" applyAlignment="1">
      <alignment horizontal="center" wrapText="1"/>
    </xf>
    <xf numFmtId="10" fontId="112" fillId="72" borderId="8" xfId="0" applyNumberFormat="1" applyFont="1" applyFill="1" applyBorder="1" applyAlignment="1">
      <alignment horizontal="center" wrapText="1"/>
    </xf>
    <xf numFmtId="172" fontId="0" fillId="0" borderId="11" xfId="2" applyNumberFormat="1" applyFont="1" applyBorder="1"/>
    <xf numFmtId="7" fontId="0" fillId="0" borderId="0" xfId="0" applyNumberFormat="1"/>
    <xf numFmtId="9" fontId="0" fillId="0" borderId="14" xfId="2" applyFont="1" applyBorder="1" applyAlignment="1">
      <alignment horizontal="center"/>
    </xf>
    <xf numFmtId="43" fontId="0" fillId="0" borderId="0" xfId="0" applyNumberFormat="1"/>
    <xf numFmtId="9" fontId="0" fillId="0" borderId="14" xfId="2" applyFont="1" applyFill="1" applyBorder="1" applyAlignment="1">
      <alignment horizontal="center"/>
    </xf>
    <xf numFmtId="43" fontId="0" fillId="0" borderId="7" xfId="0" applyNumberFormat="1" applyBorder="1"/>
    <xf numFmtId="9" fontId="0" fillId="0" borderId="8" xfId="2" applyFont="1" applyFill="1" applyBorder="1" applyAlignment="1">
      <alignment horizontal="center"/>
    </xf>
    <xf numFmtId="4" fontId="112" fillId="72" borderId="3" xfId="0" applyNumberFormat="1" applyFont="1" applyFill="1" applyBorder="1" applyAlignment="1">
      <alignment horizontal="center" wrapText="1"/>
    </xf>
    <xf numFmtId="4" fontId="112" fillId="72" borderId="6" xfId="0" applyNumberFormat="1" applyFont="1" applyFill="1" applyBorder="1" applyAlignment="1">
      <alignment horizontal="center" wrapText="1"/>
    </xf>
    <xf numFmtId="10" fontId="112" fillId="72" borderId="7" xfId="0" applyNumberFormat="1" applyFont="1" applyFill="1" applyBorder="1" applyAlignment="1">
      <alignment horizontal="center" wrapText="1"/>
    </xf>
    <xf numFmtId="4" fontId="112" fillId="72" borderId="10" xfId="0" applyNumberFormat="1" applyFont="1" applyFill="1" applyBorder="1" applyAlignment="1">
      <alignment horizontal="center" wrapText="1"/>
    </xf>
    <xf numFmtId="9" fontId="0" fillId="0" borderId="10" xfId="2" applyFont="1" applyBorder="1" applyAlignment="1">
      <alignment vertical="top"/>
    </xf>
    <xf numFmtId="164" fontId="0" fillId="0" borderId="11" xfId="1" applyNumberFormat="1" applyFont="1" applyBorder="1" applyAlignment="1">
      <alignment vertical="top"/>
    </xf>
    <xf numFmtId="173" fontId="0" fillId="0" borderId="0" xfId="0" applyNumberFormat="1" applyAlignment="1">
      <alignment vertical="top"/>
    </xf>
    <xf numFmtId="172" fontId="0" fillId="0" borderId="0" xfId="0" applyNumberFormat="1" applyAlignment="1">
      <alignment vertical="top"/>
    </xf>
    <xf numFmtId="7" fontId="0" fillId="0" borderId="0" xfId="0" applyNumberFormat="1" applyAlignment="1">
      <alignment vertical="top"/>
    </xf>
    <xf numFmtId="7" fontId="0" fillId="0" borderId="2" xfId="0" applyNumberFormat="1" applyBorder="1" applyAlignment="1">
      <alignment vertical="top"/>
    </xf>
    <xf numFmtId="2" fontId="0" fillId="0" borderId="0" xfId="0" applyNumberFormat="1" applyAlignment="1">
      <alignment vertical="top"/>
    </xf>
    <xf numFmtId="43" fontId="0" fillId="0" borderId="0" xfId="0" applyNumberFormat="1" applyAlignment="1">
      <alignment vertical="top"/>
    </xf>
    <xf numFmtId="43" fontId="0" fillId="0" borderId="10" xfId="0" applyNumberFormat="1" applyBorder="1" applyAlignment="1">
      <alignment vertical="top"/>
    </xf>
    <xf numFmtId="37" fontId="0" fillId="0" borderId="11" xfId="1" applyNumberFormat="1" applyFont="1" applyBorder="1" applyAlignment="1">
      <alignment vertical="top"/>
    </xf>
    <xf numFmtId="9" fontId="0" fillId="0" borderId="10" xfId="2" applyFont="1" applyFill="1" applyBorder="1" applyAlignment="1">
      <alignment vertical="top"/>
    </xf>
    <xf numFmtId="164" fontId="0" fillId="0" borderId="11" xfId="1" applyNumberFormat="1" applyFont="1" applyFill="1" applyBorder="1" applyAlignment="1">
      <alignment vertical="top"/>
    </xf>
    <xf numFmtId="37" fontId="0" fillId="0" borderId="11" xfId="1" applyNumberFormat="1" applyFont="1" applyFill="1" applyBorder="1" applyAlignment="1">
      <alignment vertical="top"/>
    </xf>
    <xf numFmtId="37" fontId="0" fillId="0" borderId="10" xfId="1" applyNumberFormat="1" applyFont="1" applyFill="1" applyBorder="1" applyAlignment="1">
      <alignment vertical="top"/>
    </xf>
    <xf numFmtId="37" fontId="0" fillId="0" borderId="0" xfId="0" applyNumberFormat="1" applyAlignment="1">
      <alignment vertical="top"/>
    </xf>
    <xf numFmtId="37" fontId="0" fillId="0" borderId="10" xfId="0" applyNumberFormat="1" applyBorder="1" applyAlignment="1">
      <alignment vertical="top"/>
    </xf>
    <xf numFmtId="9" fontId="0" fillId="0" borderId="6" xfId="2" applyFont="1" applyFill="1" applyBorder="1" applyAlignment="1">
      <alignment vertical="top"/>
    </xf>
    <xf numFmtId="164" fontId="0" fillId="0" borderId="12" xfId="1" applyNumberFormat="1" applyFont="1" applyFill="1" applyBorder="1" applyAlignment="1">
      <alignment vertical="top"/>
    </xf>
    <xf numFmtId="2" fontId="0" fillId="0" borderId="7" xfId="0" applyNumberFormat="1" applyBorder="1" applyAlignment="1">
      <alignment vertical="top"/>
    </xf>
    <xf numFmtId="43" fontId="0" fillId="0" borderId="7" xfId="0" applyNumberFormat="1" applyBorder="1" applyAlignment="1">
      <alignment vertical="top"/>
    </xf>
    <xf numFmtId="43" fontId="0" fillId="0" borderId="6" xfId="0" applyNumberFormat="1" applyBorder="1" applyAlignment="1">
      <alignment vertical="top"/>
    </xf>
    <xf numFmtId="0" fontId="0" fillId="0" borderId="0" xfId="0" applyAlignment="1">
      <alignment horizontal="left" vertical="top"/>
    </xf>
    <xf numFmtId="0" fontId="111" fillId="0" borderId="0" xfId="909" applyFont="1"/>
    <xf numFmtId="0" fontId="130" fillId="0" borderId="0" xfId="909" applyFont="1"/>
    <xf numFmtId="0" fontId="116" fillId="0" borderId="0" xfId="908" applyFont="1" applyAlignment="1">
      <alignment vertical="top"/>
    </xf>
    <xf numFmtId="0" fontId="105" fillId="0" borderId="0" xfId="908" applyFont="1" applyAlignment="1">
      <alignment vertical="top"/>
    </xf>
    <xf numFmtId="0" fontId="1" fillId="0" borderId="0" xfId="0" applyFont="1" applyAlignment="1">
      <alignment vertical="top"/>
    </xf>
    <xf numFmtId="0" fontId="112" fillId="73" borderId="0" xfId="909" applyFont="1" applyFill="1" applyAlignment="1">
      <alignment vertical="top"/>
    </xf>
    <xf numFmtId="0" fontId="105" fillId="73" borderId="0" xfId="909" applyFont="1" applyFill="1" applyAlignment="1">
      <alignment vertical="top"/>
    </xf>
    <xf numFmtId="0" fontId="105" fillId="0" borderId="0" xfId="909" applyFont="1" applyAlignment="1">
      <alignment vertical="top"/>
    </xf>
    <xf numFmtId="0" fontId="105" fillId="0" borderId="7" xfId="909" applyFont="1" applyBorder="1" applyAlignment="1">
      <alignment vertical="top"/>
    </xf>
    <xf numFmtId="0" fontId="105" fillId="0" borderId="67" xfId="909" applyFont="1" applyBorder="1" applyAlignment="1">
      <alignment vertical="top"/>
    </xf>
    <xf numFmtId="0" fontId="1" fillId="0" borderId="7" xfId="0" applyFont="1" applyBorder="1" applyAlignment="1">
      <alignment vertical="top"/>
    </xf>
    <xf numFmtId="0" fontId="1" fillId="0" borderId="67" xfId="0" applyFont="1" applyBorder="1" applyAlignment="1">
      <alignment vertical="top"/>
    </xf>
    <xf numFmtId="0" fontId="105" fillId="0" borderId="0" xfId="909" applyFont="1" applyAlignment="1">
      <alignment horizontal="right" vertical="top" wrapText="1"/>
    </xf>
    <xf numFmtId="0" fontId="1" fillId="0" borderId="0" xfId="0" applyFont="1" applyAlignment="1">
      <alignment vertical="top" wrapText="1"/>
    </xf>
    <xf numFmtId="0" fontId="105" fillId="0" borderId="71" xfId="0" applyFont="1" applyBorder="1" applyAlignment="1">
      <alignment horizontal="left"/>
    </xf>
    <xf numFmtId="192" fontId="105" fillId="0" borderId="73" xfId="0" applyNumberFormat="1" applyFont="1" applyBorder="1"/>
    <xf numFmtId="192" fontId="105" fillId="0" borderId="72" xfId="0" applyNumberFormat="1" applyFont="1" applyBorder="1"/>
    <xf numFmtId="172" fontId="0" fillId="0" borderId="0" xfId="2" applyNumberFormat="1" applyFont="1" applyBorder="1"/>
    <xf numFmtId="0" fontId="105" fillId="0" borderId="69" xfId="0" applyFont="1" applyBorder="1" applyAlignment="1">
      <alignment horizontal="left"/>
    </xf>
    <xf numFmtId="192" fontId="105" fillId="0" borderId="74" xfId="0" applyNumberFormat="1" applyFont="1" applyBorder="1"/>
    <xf numFmtId="192" fontId="105" fillId="0" borderId="70" xfId="0" applyNumberFormat="1" applyFont="1" applyBorder="1"/>
    <xf numFmtId="192" fontId="112" fillId="0" borderId="4" xfId="0" applyNumberFormat="1" applyFont="1" applyBorder="1"/>
    <xf numFmtId="192" fontId="112" fillId="0" borderId="5" xfId="0" applyNumberFormat="1" applyFont="1" applyBorder="1"/>
    <xf numFmtId="172" fontId="2" fillId="0" borderId="4" xfId="2" applyNumberFormat="1" applyFont="1" applyBorder="1"/>
    <xf numFmtId="9" fontId="2" fillId="0" borderId="5" xfId="2" applyFont="1" applyBorder="1"/>
    <xf numFmtId="0" fontId="102" fillId="0" borderId="0" xfId="0" applyFont="1" applyAlignment="1">
      <alignment vertical="top"/>
    </xf>
    <xf numFmtId="0" fontId="105" fillId="0" borderId="14" xfId="0" applyFont="1" applyBorder="1" applyAlignment="1">
      <alignment vertical="top" wrapText="1"/>
    </xf>
    <xf numFmtId="0" fontId="2" fillId="0" borderId="3" xfId="0" applyFont="1" applyBorder="1" applyAlignment="1">
      <alignment horizontal="left" vertical="top"/>
    </xf>
    <xf numFmtId="0" fontId="105" fillId="0" borderId="69" xfId="0" applyFont="1" applyBorder="1" applyAlignment="1">
      <alignment horizontal="left" vertical="top"/>
    </xf>
    <xf numFmtId="192" fontId="105" fillId="0" borderId="74" xfId="0" applyNumberFormat="1" applyFont="1" applyBorder="1" applyAlignment="1">
      <alignment vertical="top"/>
    </xf>
    <xf numFmtId="192" fontId="105" fillId="0" borderId="70" xfId="0" applyNumberFormat="1" applyFont="1" applyBorder="1" applyAlignment="1">
      <alignment vertical="top"/>
    </xf>
    <xf numFmtId="172" fontId="0" fillId="0" borderId="14" xfId="2" applyNumberFormat="1" applyFont="1" applyBorder="1" applyAlignment="1">
      <alignment vertical="top"/>
    </xf>
    <xf numFmtId="0" fontId="105" fillId="0" borderId="71" xfId="0" applyFont="1" applyBorder="1" applyAlignment="1">
      <alignment horizontal="left" vertical="top"/>
    </xf>
    <xf numFmtId="192" fontId="105" fillId="0" borderId="73" xfId="0" applyNumberFormat="1" applyFont="1" applyBorder="1" applyAlignment="1">
      <alignment vertical="top"/>
    </xf>
    <xf numFmtId="192" fontId="105" fillId="0" borderId="72" xfId="0" applyNumberFormat="1" applyFont="1" applyBorder="1" applyAlignment="1">
      <alignment vertical="top"/>
    </xf>
    <xf numFmtId="192" fontId="112" fillId="0" borderId="93" xfId="0" applyNumberFormat="1" applyFont="1" applyBorder="1" applyAlignment="1">
      <alignment vertical="top"/>
    </xf>
    <xf numFmtId="192" fontId="112" fillId="0" borderId="94" xfId="0" applyNumberFormat="1" applyFont="1" applyBorder="1" applyAlignment="1">
      <alignment vertical="top"/>
    </xf>
    <xf numFmtId="172" fontId="2" fillId="0" borderId="15" xfId="2" applyNumberFormat="1" applyFont="1" applyBorder="1" applyAlignment="1">
      <alignment vertical="top"/>
    </xf>
    <xf numFmtId="164" fontId="102" fillId="0" borderId="0" xfId="1" applyNumberFormat="1" applyFont="1" applyFill="1" applyBorder="1" applyAlignment="1">
      <alignment vertical="top"/>
    </xf>
    <xf numFmtId="172" fontId="102" fillId="0" borderId="0" xfId="0" applyNumberFormat="1" applyFont="1" applyAlignment="1">
      <alignment vertical="top"/>
    </xf>
    <xf numFmtId="0" fontId="99" fillId="0" borderId="0" xfId="1835" applyFill="1" applyAlignment="1">
      <alignment vertical="top"/>
    </xf>
    <xf numFmtId="0" fontId="115" fillId="0" borderId="0" xfId="0" applyFont="1"/>
    <xf numFmtId="164" fontId="105" fillId="0" borderId="0" xfId="1" applyNumberFormat="1" applyFont="1" applyFill="1" applyAlignment="1">
      <alignment vertical="top"/>
    </xf>
    <xf numFmtId="0" fontId="110" fillId="0" borderId="0" xfId="0" applyFont="1" applyAlignment="1">
      <alignment vertical="top"/>
    </xf>
    <xf numFmtId="3" fontId="118" fillId="0" borderId="0" xfId="0" applyNumberFormat="1" applyFont="1" applyAlignment="1">
      <alignment vertical="top"/>
    </xf>
    <xf numFmtId="0" fontId="0" fillId="0" borderId="7" xfId="0" applyBorder="1"/>
    <xf numFmtId="0" fontId="2" fillId="0" borderId="9" xfId="0" applyFont="1" applyBorder="1" applyAlignment="1">
      <alignment horizontal="center" wrapText="1"/>
    </xf>
    <xf numFmtId="0" fontId="2" fillId="0" borderId="2" xfId="0" applyFont="1" applyBorder="1" applyAlignment="1">
      <alignment horizontal="center" wrapText="1"/>
    </xf>
    <xf numFmtId="164" fontId="105" fillId="0" borderId="10" xfId="1" applyNumberFormat="1" applyFont="1" applyFill="1" applyBorder="1" applyAlignment="1">
      <alignment vertical="top"/>
    </xf>
    <xf numFmtId="164" fontId="105" fillId="0" borderId="11" xfId="1" applyNumberFormat="1" applyFont="1" applyFill="1" applyBorder="1" applyAlignment="1">
      <alignment vertical="top"/>
    </xf>
    <xf numFmtId="164" fontId="117" fillId="0" borderId="11" xfId="1" applyNumberFormat="1" applyFont="1" applyFill="1" applyBorder="1" applyAlignment="1">
      <alignment vertical="top"/>
    </xf>
    <xf numFmtId="164" fontId="105" fillId="0" borderId="6" xfId="1" applyNumberFormat="1" applyFont="1" applyFill="1" applyBorder="1" applyAlignment="1">
      <alignment vertical="top"/>
    </xf>
    <xf numFmtId="164" fontId="105" fillId="0" borderId="7" xfId="1" applyNumberFormat="1" applyFont="1" applyFill="1" applyBorder="1" applyAlignment="1">
      <alignment vertical="top"/>
    </xf>
    <xf numFmtId="164" fontId="105" fillId="0" borderId="12" xfId="1" applyNumberFormat="1" applyFont="1" applyFill="1" applyBorder="1" applyAlignment="1">
      <alignment vertical="top"/>
    </xf>
    <xf numFmtId="14" fontId="0" fillId="0" borderId="10" xfId="0" applyNumberFormat="1" applyBorder="1" applyAlignment="1">
      <alignment horizontal="center" vertical="top"/>
    </xf>
    <xf numFmtId="14" fontId="0" fillId="0" borderId="6" xfId="0" applyNumberFormat="1" applyBorder="1" applyAlignment="1">
      <alignment horizontal="center" vertical="top"/>
    </xf>
    <xf numFmtId="200" fontId="0" fillId="0" borderId="11" xfId="2" applyNumberFormat="1" applyFont="1" applyBorder="1"/>
    <xf numFmtId="200" fontId="0" fillId="0" borderId="11" xfId="2" applyNumberFormat="1" applyFont="1" applyFill="1" applyBorder="1"/>
    <xf numFmtId="200" fontId="0" fillId="0" borderId="12" xfId="2" applyNumberFormat="1" applyFont="1" applyFill="1" applyBorder="1"/>
    <xf numFmtId="200" fontId="0" fillId="0" borderId="0" xfId="2" applyNumberFormat="1" applyFont="1" applyBorder="1" applyAlignment="1">
      <alignment vertical="top"/>
    </xf>
    <xf numFmtId="200" fontId="0" fillId="0" borderId="11" xfId="2" applyNumberFormat="1" applyFont="1" applyBorder="1" applyAlignment="1">
      <alignment vertical="top"/>
    </xf>
    <xf numFmtId="200" fontId="0" fillId="0" borderId="11" xfId="0" applyNumberFormat="1" applyBorder="1" applyAlignment="1">
      <alignment horizontal="right" vertical="top"/>
    </xf>
    <xf numFmtId="200" fontId="0" fillId="0" borderId="11" xfId="2" applyNumberFormat="1" applyFont="1" applyFill="1" applyBorder="1" applyAlignment="1">
      <alignment vertical="top"/>
    </xf>
    <xf numFmtId="200" fontId="0" fillId="0" borderId="0" xfId="0" applyNumberFormat="1" applyAlignment="1">
      <alignment horizontal="right" vertical="top"/>
    </xf>
    <xf numFmtId="200" fontId="0" fillId="0" borderId="7" xfId="2" applyNumberFormat="1" applyFont="1" applyBorder="1" applyAlignment="1">
      <alignment vertical="top"/>
    </xf>
    <xf numFmtId="200" fontId="0" fillId="0" borderId="12" xfId="2" applyNumberFormat="1" applyFont="1" applyFill="1" applyBorder="1" applyAlignment="1">
      <alignment vertical="top"/>
    </xf>
    <xf numFmtId="201" fontId="0" fillId="0" borderId="9" xfId="0" applyNumberFormat="1" applyBorder="1" applyAlignment="1">
      <alignment vertical="top"/>
    </xf>
    <xf numFmtId="201" fontId="0" fillId="0" borderId="11" xfId="0" applyNumberFormat="1" applyBorder="1" applyAlignment="1">
      <alignment vertical="top"/>
    </xf>
    <xf numFmtId="201" fontId="0" fillId="0" borderId="11" xfId="0" applyNumberFormat="1" applyBorder="1" applyAlignment="1">
      <alignment horizontal="right" vertical="top"/>
    </xf>
    <xf numFmtId="201" fontId="0" fillId="0" borderId="12" xfId="0" applyNumberFormat="1" applyBorder="1" applyAlignment="1">
      <alignment vertical="top"/>
    </xf>
    <xf numFmtId="201" fontId="0" fillId="0" borderId="0" xfId="0" applyNumberFormat="1" applyAlignment="1">
      <alignment vertical="top"/>
    </xf>
    <xf numFmtId="201" fontId="0" fillId="0" borderId="0" xfId="0" applyNumberFormat="1" applyAlignment="1">
      <alignment horizontal="right" vertical="top"/>
    </xf>
    <xf numFmtId="201" fontId="0" fillId="0" borderId="7" xfId="0" applyNumberFormat="1" applyBorder="1" applyAlignment="1">
      <alignment vertical="top"/>
    </xf>
    <xf numFmtId="201" fontId="0" fillId="0" borderId="11" xfId="2" applyNumberFormat="1" applyFont="1" applyBorder="1" applyAlignment="1">
      <alignment vertical="top"/>
    </xf>
    <xf numFmtId="201" fontId="0" fillId="0" borderId="11" xfId="2" applyNumberFormat="1" applyFont="1" applyFill="1" applyBorder="1" applyAlignment="1">
      <alignment vertical="top"/>
    </xf>
    <xf numFmtId="201" fontId="0" fillId="0" borderId="12" xfId="2" applyNumberFormat="1" applyFont="1" applyFill="1" applyBorder="1" applyAlignment="1">
      <alignment vertical="top"/>
    </xf>
    <xf numFmtId="0" fontId="2" fillId="0" borderId="4" xfId="0" applyFont="1" applyBorder="1" applyAlignment="1">
      <alignment horizontal="center"/>
    </xf>
    <xf numFmtId="0" fontId="116" fillId="73" borderId="0" xfId="909" applyFont="1" applyFill="1" applyAlignment="1">
      <alignment vertical="top"/>
    </xf>
    <xf numFmtId="0" fontId="114" fillId="0" borderId="0" xfId="909" applyFont="1"/>
    <xf numFmtId="0" fontId="116" fillId="0" borderId="26" xfId="908" applyFont="1" applyBorder="1"/>
    <xf numFmtId="0" fontId="112" fillId="0" borderId="26" xfId="908" applyFont="1" applyBorder="1" applyAlignment="1">
      <alignment horizontal="center"/>
    </xf>
    <xf numFmtId="0" fontId="105" fillId="73" borderId="0" xfId="909" applyFont="1" applyFill="1" applyAlignment="1">
      <alignment horizontal="center" vertical="top"/>
    </xf>
    <xf numFmtId="0" fontId="116" fillId="0" borderId="0" xfId="909" applyFont="1" applyAlignment="1">
      <alignment vertical="top"/>
    </xf>
    <xf numFmtId="0" fontId="105" fillId="0" borderId="0" xfId="909" applyFont="1" applyAlignment="1">
      <alignment horizontal="center" vertical="top"/>
    </xf>
    <xf numFmtId="0" fontId="105" fillId="0" borderId="7" xfId="909" applyFont="1" applyBorder="1" applyAlignment="1">
      <alignment horizontal="center" vertical="top"/>
    </xf>
    <xf numFmtId="0" fontId="105" fillId="73" borderId="0" xfId="909" applyFont="1" applyFill="1" applyAlignment="1">
      <alignment horizontal="right" vertical="top"/>
    </xf>
    <xf numFmtId="197" fontId="105" fillId="0" borderId="0" xfId="909" applyNumberFormat="1" applyFont="1" applyAlignment="1">
      <alignment horizontal="right" vertical="top"/>
    </xf>
    <xf numFmtId="3" fontId="105" fillId="0" borderId="0" xfId="909" applyNumberFormat="1" applyFont="1" applyAlignment="1">
      <alignment horizontal="right" vertical="top"/>
    </xf>
    <xf numFmtId="172" fontId="105" fillId="0" borderId="0" xfId="909" applyNumberFormat="1" applyFont="1" applyAlignment="1">
      <alignment horizontal="right" vertical="top"/>
    </xf>
    <xf numFmtId="172" fontId="105" fillId="0" borderId="7" xfId="909" applyNumberFormat="1" applyFont="1" applyBorder="1" applyAlignment="1">
      <alignment horizontal="right" vertical="top"/>
    </xf>
    <xf numFmtId="172" fontId="105" fillId="73" borderId="0" xfId="909" applyNumberFormat="1" applyFont="1" applyFill="1" applyAlignment="1">
      <alignment horizontal="right" vertical="top"/>
    </xf>
    <xf numFmtId="3" fontId="105" fillId="0" borderId="7" xfId="1" applyNumberFormat="1" applyFont="1" applyBorder="1" applyAlignment="1">
      <alignment horizontal="right" vertical="top"/>
    </xf>
    <xf numFmtId="3" fontId="105" fillId="0" borderId="0" xfId="1" applyNumberFormat="1" applyFont="1" applyAlignment="1">
      <alignment horizontal="right" vertical="top"/>
    </xf>
    <xf numFmtId="0" fontId="2" fillId="72" borderId="4" xfId="0" applyFont="1" applyFill="1" applyBorder="1" applyAlignment="1">
      <alignment horizontal="center" wrapText="1"/>
    </xf>
    <xf numFmtId="0" fontId="2" fillId="72" borderId="3" xfId="0" applyFont="1" applyFill="1" applyBorder="1" applyAlignment="1">
      <alignment wrapText="1"/>
    </xf>
    <xf numFmtId="0" fontId="2" fillId="72" borderId="5" xfId="0" applyFont="1" applyFill="1" applyBorder="1" applyAlignment="1">
      <alignment horizontal="left" wrapText="1"/>
    </xf>
    <xf numFmtId="0" fontId="0" fillId="0" borderId="2" xfId="0" applyBorder="1" applyAlignment="1">
      <alignment vertical="top" wrapText="1"/>
    </xf>
    <xf numFmtId="14" fontId="0" fillId="0" borderId="67" xfId="0" applyNumberFormat="1" applyBorder="1" applyAlignment="1">
      <alignment horizontal="center" vertical="top" wrapText="1"/>
    </xf>
    <xf numFmtId="0" fontId="0" fillId="0" borderId="67" xfId="0" applyBorder="1" applyAlignment="1">
      <alignment horizontal="center" vertical="top" wrapText="1"/>
    </xf>
    <xf numFmtId="0" fontId="0" fillId="0" borderId="67"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10" xfId="0" applyBorder="1" applyAlignment="1">
      <alignment vertical="top" wrapText="1"/>
    </xf>
    <xf numFmtId="0" fontId="105" fillId="0" borderId="11" xfId="0" applyFont="1" applyBorder="1" applyAlignment="1">
      <alignment horizontal="left" vertical="top" wrapText="1"/>
    </xf>
    <xf numFmtId="0" fontId="0" fillId="0" borderId="6" xfId="0" applyBorder="1" applyAlignment="1">
      <alignment horizontal="left" vertical="top" wrapText="1"/>
    </xf>
    <xf numFmtId="14" fontId="0" fillId="0" borderId="7" xfId="0" applyNumberFormat="1" applyBorder="1" applyAlignment="1">
      <alignment horizontal="center" vertical="top" wrapText="1"/>
    </xf>
    <xf numFmtId="0" fontId="0" fillId="0" borderId="7" xfId="0" applyBorder="1" applyAlignment="1">
      <alignment horizontal="center" vertical="top" wrapText="1"/>
    </xf>
    <xf numFmtId="0" fontId="0" fillId="0" borderId="7" xfId="0" applyBorder="1" applyAlignment="1">
      <alignment horizontal="left" vertical="top" wrapText="1"/>
    </xf>
    <xf numFmtId="0" fontId="105" fillId="0" borderId="12" xfId="0" applyFont="1" applyBorder="1" applyAlignment="1">
      <alignment horizontal="left" vertical="top" wrapText="1"/>
    </xf>
    <xf numFmtId="0" fontId="2" fillId="73" borderId="4" xfId="0" applyFont="1" applyFill="1" applyBorder="1" applyAlignment="1">
      <alignment horizontal="center"/>
    </xf>
    <xf numFmtId="0" fontId="2" fillId="73" borderId="3" xfId="0" applyFont="1" applyFill="1" applyBorder="1" applyAlignment="1">
      <alignment horizontal="center" wrapText="1"/>
    </xf>
    <xf numFmtId="0" fontId="2" fillId="73" borderId="4" xfId="0" applyFont="1" applyFill="1" applyBorder="1" applyAlignment="1">
      <alignment horizontal="center" wrapText="1"/>
    </xf>
    <xf numFmtId="0" fontId="2" fillId="73" borderId="5" xfId="0" applyFont="1" applyFill="1" applyBorder="1" applyAlignment="1">
      <alignment horizontal="center" wrapText="1"/>
    </xf>
    <xf numFmtId="0" fontId="2" fillId="73" borderId="15" xfId="0" applyFont="1" applyFill="1" applyBorder="1" applyAlignment="1">
      <alignment horizontal="center" wrapText="1"/>
    </xf>
    <xf numFmtId="0" fontId="2" fillId="73" borderId="4" xfId="0" applyFont="1" applyFill="1" applyBorder="1"/>
    <xf numFmtId="0" fontId="2" fillId="73" borderId="3" xfId="0" applyFont="1" applyFill="1" applyBorder="1"/>
    <xf numFmtId="0" fontId="2" fillId="0" borderId="51" xfId="0" applyFont="1" applyBorder="1"/>
    <xf numFmtId="0" fontId="0" fillId="0" borderId="52" xfId="0" applyBorder="1"/>
    <xf numFmtId="0" fontId="2" fillId="0" borderId="79" xfId="0" applyFont="1" applyBorder="1" applyAlignment="1">
      <alignment horizontal="center"/>
    </xf>
    <xf numFmtId="0" fontId="2" fillId="0" borderId="48" xfId="0" applyFont="1" applyBorder="1" applyAlignment="1">
      <alignment horizontal="center"/>
    </xf>
    <xf numFmtId="0" fontId="2" fillId="0" borderId="59" xfId="0" applyFont="1" applyBorder="1" applyAlignment="1">
      <alignment horizontal="center"/>
    </xf>
    <xf numFmtId="0" fontId="2" fillId="0" borderId="46" xfId="0" applyFont="1" applyBorder="1" applyAlignment="1">
      <alignment horizontal="center"/>
    </xf>
    <xf numFmtId="0" fontId="2" fillId="0" borderId="51" xfId="0" applyFont="1" applyBorder="1" applyAlignment="1">
      <alignment wrapText="1"/>
    </xf>
    <xf numFmtId="0" fontId="2" fillId="0" borderId="52" xfId="0" applyFont="1" applyBorder="1" applyAlignment="1">
      <alignment wrapText="1"/>
    </xf>
    <xf numFmtId="0" fontId="112" fillId="0" borderId="63" xfId="0" applyFont="1" applyBorder="1" applyAlignment="1">
      <alignment horizontal="center"/>
    </xf>
    <xf numFmtId="0" fontId="112" fillId="0" borderId="56" xfId="0" applyFont="1" applyBorder="1" applyAlignment="1">
      <alignment horizontal="center"/>
    </xf>
    <xf numFmtId="0" fontId="2" fillId="0" borderId="3" xfId="0" applyFont="1" applyBorder="1" applyAlignment="1">
      <alignment horizontal="left"/>
    </xf>
    <xf numFmtId="0" fontId="2" fillId="0" borderId="15" xfId="0" applyFont="1" applyBorder="1" applyAlignment="1">
      <alignment horizontal="center"/>
    </xf>
    <xf numFmtId="0" fontId="2" fillId="0" borderId="5" xfId="0" applyFont="1" applyBorder="1" applyAlignment="1">
      <alignment horizontal="center" wrapText="1"/>
    </xf>
    <xf numFmtId="0" fontId="112" fillId="0" borderId="3" xfId="0" applyFont="1" applyBorder="1"/>
    <xf numFmtId="0" fontId="112" fillId="0" borderId="4" xfId="0" applyFont="1" applyBorder="1" applyAlignment="1">
      <alignment horizontal="center"/>
    </xf>
    <xf numFmtId="0" fontId="112" fillId="0" borderId="5" xfId="0" applyFont="1" applyBorder="1" applyAlignment="1">
      <alignment horizontal="center"/>
    </xf>
    <xf numFmtId="0" fontId="2" fillId="0" borderId="75" xfId="0" applyFont="1" applyBorder="1" applyAlignment="1">
      <alignment horizontal="right"/>
    </xf>
    <xf numFmtId="0" fontId="2" fillId="0" borderId="75" xfId="0" applyFont="1" applyBorder="1" applyAlignment="1">
      <alignment horizontal="center"/>
    </xf>
    <xf numFmtId="0" fontId="2" fillId="0" borderId="76" xfId="0" applyFont="1" applyBorder="1" applyAlignment="1">
      <alignment horizontal="center"/>
    </xf>
    <xf numFmtId="0" fontId="2" fillId="0" borderId="15" xfId="0" applyFont="1" applyBorder="1" applyAlignment="1">
      <alignment horizontal="center" wrapText="1"/>
    </xf>
    <xf numFmtId="0" fontId="112" fillId="0" borderId="15" xfId="0" applyFont="1" applyBorder="1" applyAlignment="1">
      <alignment horizontal="center"/>
    </xf>
    <xf numFmtId="5" fontId="0" fillId="0" borderId="0" xfId="1" applyNumberFormat="1" applyFont="1" applyBorder="1" applyAlignment="1">
      <alignment vertical="top"/>
    </xf>
    <xf numFmtId="195" fontId="102" fillId="0" borderId="10" xfId="0" applyNumberFormat="1" applyFont="1" applyBorder="1" applyAlignment="1">
      <alignment horizontal="left" indent="1"/>
    </xf>
    <xf numFmtId="192" fontId="102" fillId="0" borderId="0" xfId="0" applyNumberFormat="1" applyFont="1"/>
    <xf numFmtId="192" fontId="102" fillId="0" borderId="118" xfId="0" applyNumberFormat="1" applyFont="1" applyBorder="1"/>
    <xf numFmtId="192" fontId="102" fillId="0" borderId="11" xfId="0" applyNumberFormat="1" applyFont="1" applyBorder="1"/>
    <xf numFmtId="0" fontId="0" fillId="0" borderId="15" xfId="0" applyBorder="1" applyAlignment="1">
      <alignment vertical="top"/>
    </xf>
    <xf numFmtId="164" fontId="2" fillId="0" borderId="7" xfId="0" applyNumberFormat="1" applyFont="1" applyBorder="1" applyAlignment="1">
      <alignment vertical="top"/>
    </xf>
    <xf numFmtId="164" fontId="2" fillId="0" borderId="12" xfId="0" applyNumberFormat="1" applyFont="1" applyBorder="1" applyAlignment="1">
      <alignment vertical="top"/>
    </xf>
    <xf numFmtId="164" fontId="2" fillId="0" borderId="5" xfId="0" applyNumberFormat="1" applyFont="1" applyBorder="1" applyAlignment="1">
      <alignment vertical="top"/>
    </xf>
    <xf numFmtId="0" fontId="2" fillId="0" borderId="11" xfId="0" applyFont="1" applyBorder="1" applyAlignment="1">
      <alignment horizontal="left" vertical="top"/>
    </xf>
    <xf numFmtId="0" fontId="0" fillId="0" borderId="0" xfId="0" applyAlignment="1">
      <alignment horizontal="left" vertical="top" wrapText="1"/>
    </xf>
    <xf numFmtId="0" fontId="105" fillId="0" borderId="0" xfId="0" applyFont="1" applyAlignment="1">
      <alignment horizontal="left" vertical="top" wrapText="1"/>
    </xf>
    <xf numFmtId="0" fontId="99" fillId="0" borderId="0" xfId="1835" applyAlignment="1">
      <alignment horizontal="left" vertical="top" wrapText="1"/>
    </xf>
    <xf numFmtId="0" fontId="2" fillId="0" borderId="36" xfId="0" applyFont="1" applyBorder="1" applyAlignment="1">
      <alignment horizontal="center"/>
    </xf>
    <xf numFmtId="0" fontId="2" fillId="0" borderId="39" xfId="0" applyFont="1" applyBorder="1" applyAlignment="1">
      <alignment horizontal="center"/>
    </xf>
    <xf numFmtId="0" fontId="2" fillId="0" borderId="38" xfId="0" applyFont="1" applyBorder="1" applyAlignment="1">
      <alignment horizontal="center"/>
    </xf>
    <xf numFmtId="0" fontId="2" fillId="0" borderId="51" xfId="0" applyFont="1" applyBorder="1" applyAlignment="1">
      <alignment horizontal="left" wrapText="1"/>
    </xf>
    <xf numFmtId="0" fontId="2" fillId="0" borderId="52" xfId="0" applyFont="1" applyBorder="1" applyAlignment="1">
      <alignment horizontal="left" wrapText="1"/>
    </xf>
    <xf numFmtId="0" fontId="2" fillId="0" borderId="77" xfId="0" applyFont="1" applyBorder="1" applyAlignment="1">
      <alignment horizontal="center"/>
    </xf>
    <xf numFmtId="0" fontId="2" fillId="0" borderId="20" xfId="0" applyFont="1" applyBorder="1" applyAlignment="1">
      <alignment horizontal="center"/>
    </xf>
    <xf numFmtId="0" fontId="2" fillId="0" borderId="78" xfId="0" applyFont="1" applyBorder="1" applyAlignment="1">
      <alignment horizontal="center"/>
    </xf>
    <xf numFmtId="0" fontId="2" fillId="72" borderId="3" xfId="0" applyFont="1" applyFill="1" applyBorder="1" applyAlignment="1">
      <alignment horizontal="center" vertical="center" wrapText="1"/>
    </xf>
    <xf numFmtId="0" fontId="2" fillId="72" borderId="4" xfId="0" applyFont="1" applyFill="1" applyBorder="1" applyAlignment="1">
      <alignment horizontal="center" vertical="center" wrapText="1"/>
    </xf>
    <xf numFmtId="0" fontId="2" fillId="72" borderId="5" xfId="0" applyFont="1" applyFill="1" applyBorder="1" applyAlignment="1">
      <alignment horizontal="center" vertical="center" wrapText="1"/>
    </xf>
    <xf numFmtId="0" fontId="2" fillId="72" borderId="2" xfId="0" applyFont="1" applyFill="1" applyBorder="1" applyAlignment="1">
      <alignment horizontal="center"/>
    </xf>
    <xf numFmtId="0" fontId="2" fillId="72" borderId="67" xfId="0" applyFont="1" applyFill="1" applyBorder="1" applyAlignment="1">
      <alignment horizontal="center"/>
    </xf>
    <xf numFmtId="0" fontId="2" fillId="72" borderId="9" xfId="0" applyFont="1" applyFill="1" applyBorder="1" applyAlignment="1">
      <alignment horizontal="center"/>
    </xf>
    <xf numFmtId="0" fontId="112" fillId="72" borderId="67" xfId="0" applyFont="1" applyFill="1" applyBorder="1" applyAlignment="1">
      <alignment horizontal="center"/>
    </xf>
    <xf numFmtId="0" fontId="112" fillId="72" borderId="9" xfId="0" applyFont="1" applyFill="1" applyBorder="1" applyAlignment="1">
      <alignment horizontal="center"/>
    </xf>
    <xf numFmtId="0" fontId="123" fillId="0" borderId="95" xfId="0" applyFont="1" applyBorder="1" applyAlignment="1">
      <alignment horizontal="left" vertical="top" wrapText="1"/>
    </xf>
    <xf numFmtId="0" fontId="2" fillId="73" borderId="3" xfId="0" applyFont="1" applyFill="1" applyBorder="1" applyAlignment="1">
      <alignment horizontal="center"/>
    </xf>
    <xf numFmtId="0" fontId="2" fillId="73" borderId="4" xfId="0" applyFont="1" applyFill="1" applyBorder="1" applyAlignment="1">
      <alignment horizontal="center"/>
    </xf>
    <xf numFmtId="0" fontId="2" fillId="73" borderId="5" xfId="0" applyFont="1" applyFill="1" applyBorder="1" applyAlignment="1">
      <alignment horizontal="center"/>
    </xf>
    <xf numFmtId="0" fontId="2" fillId="72" borderId="3" xfId="0" applyFont="1" applyFill="1" applyBorder="1" applyAlignment="1">
      <alignment horizontal="center"/>
    </xf>
    <xf numFmtId="0" fontId="2" fillId="72" borderId="5" xfId="0" applyFont="1" applyFill="1" applyBorder="1" applyAlignment="1">
      <alignment horizontal="center"/>
    </xf>
    <xf numFmtId="0" fontId="112" fillId="72" borderId="3" xfId="0" applyFont="1" applyFill="1" applyBorder="1" applyAlignment="1">
      <alignment horizontal="center"/>
    </xf>
    <xf numFmtId="0" fontId="112" fillId="72" borderId="4" xfId="0" applyFont="1" applyFill="1" applyBorder="1" applyAlignment="1">
      <alignment horizontal="center"/>
    </xf>
    <xf numFmtId="0" fontId="112" fillId="72" borderId="5" xfId="0" applyFont="1" applyFill="1" applyBorder="1" applyAlignment="1">
      <alignment horizontal="center"/>
    </xf>
    <xf numFmtId="0" fontId="2" fillId="72" borderId="4" xfId="0" applyFont="1" applyFill="1" applyBorder="1" applyAlignment="1">
      <alignment horizontal="center"/>
    </xf>
    <xf numFmtId="0" fontId="0" fillId="0" borderId="0" xfId="0" applyAlignment="1">
      <alignment horizontal="left" vertical="top"/>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cellXfs>
  <cellStyles count="1841">
    <cellStyle name="%" xfId="3" xr:uid="{00000000-0005-0000-0000-000000000000}"/>
    <cellStyle name="?? [0]_RESULTS" xfId="4" xr:uid="{00000000-0005-0000-0000-000001000000}"/>
    <cellStyle name="???[0]_RESULTS" xfId="5" xr:uid="{00000000-0005-0000-0000-000002000000}"/>
    <cellStyle name="???_RESULTS" xfId="6" xr:uid="{00000000-0005-0000-0000-000003000000}"/>
    <cellStyle name="??_RESULTS" xfId="7" xr:uid="{00000000-0005-0000-0000-000004000000}"/>
    <cellStyle name="_%(SignOnly)" xfId="8" xr:uid="{00000000-0005-0000-0000-000005000000}"/>
    <cellStyle name="_BSC Consol BS &amp; IS_0910" xfId="9" xr:uid="{00000000-0005-0000-0000-000006000000}"/>
    <cellStyle name="=C:\WINNT\SYSTEM32\COMMAND.COM" xfId="10" xr:uid="{00000000-0005-0000-0000-000007000000}"/>
    <cellStyle name="1" xfId="11" xr:uid="{00000000-0005-0000-0000-000008000000}"/>
    <cellStyle name="20% - Accent1 2" xfId="12" xr:uid="{00000000-0005-0000-0000-000009000000}"/>
    <cellStyle name="20% - Accent1 2 2" xfId="13" xr:uid="{00000000-0005-0000-0000-00000A000000}"/>
    <cellStyle name="20% - Accent1 2 2 2" xfId="14" xr:uid="{00000000-0005-0000-0000-00000B000000}"/>
    <cellStyle name="20% - Accent1 2 2 3" xfId="15" xr:uid="{00000000-0005-0000-0000-00000C000000}"/>
    <cellStyle name="20% - Accent1 2 2 4" xfId="16" xr:uid="{00000000-0005-0000-0000-00000D000000}"/>
    <cellStyle name="20% - Accent1 2 2 5" xfId="17" xr:uid="{00000000-0005-0000-0000-00000E000000}"/>
    <cellStyle name="20% - Accent1 2 3" xfId="18" xr:uid="{00000000-0005-0000-0000-00000F000000}"/>
    <cellStyle name="20% - Accent1 2 3 2" xfId="19" xr:uid="{00000000-0005-0000-0000-000010000000}"/>
    <cellStyle name="20% - Accent1 2 3 3" xfId="20" xr:uid="{00000000-0005-0000-0000-000011000000}"/>
    <cellStyle name="20% - Accent1 2 3 4" xfId="21" xr:uid="{00000000-0005-0000-0000-000012000000}"/>
    <cellStyle name="20% - Accent1 2 4" xfId="22" xr:uid="{00000000-0005-0000-0000-000013000000}"/>
    <cellStyle name="20% - Accent1 2 5" xfId="23" xr:uid="{00000000-0005-0000-0000-000014000000}"/>
    <cellStyle name="20% - Accent1 2 6" xfId="24" xr:uid="{00000000-0005-0000-0000-000015000000}"/>
    <cellStyle name="20% - Accent1 2 7" xfId="25" xr:uid="{00000000-0005-0000-0000-000016000000}"/>
    <cellStyle name="20% - Accent1 2 8" xfId="26" xr:uid="{00000000-0005-0000-0000-000017000000}"/>
    <cellStyle name="20% - Accent1 3" xfId="27" xr:uid="{00000000-0005-0000-0000-000018000000}"/>
    <cellStyle name="20% - Accent1 3 2" xfId="28" xr:uid="{00000000-0005-0000-0000-000019000000}"/>
    <cellStyle name="20% - Accent1 3 3" xfId="29" xr:uid="{00000000-0005-0000-0000-00001A000000}"/>
    <cellStyle name="20% - Accent1 3 4" xfId="30" xr:uid="{00000000-0005-0000-0000-00001B000000}"/>
    <cellStyle name="20% - Accent1 4" xfId="31" xr:uid="{00000000-0005-0000-0000-00001C000000}"/>
    <cellStyle name="20% - Accent1 4 2" xfId="32" xr:uid="{00000000-0005-0000-0000-00001D000000}"/>
    <cellStyle name="20% - Accent1 4 3" xfId="33" xr:uid="{00000000-0005-0000-0000-00001E000000}"/>
    <cellStyle name="20% - Accent1 5" xfId="34" xr:uid="{00000000-0005-0000-0000-00001F000000}"/>
    <cellStyle name="20% - Accent1 6" xfId="35" xr:uid="{00000000-0005-0000-0000-000020000000}"/>
    <cellStyle name="20% - Accent1 7" xfId="36" xr:uid="{00000000-0005-0000-0000-000021000000}"/>
    <cellStyle name="20% - Accent2 2" xfId="37" xr:uid="{00000000-0005-0000-0000-000022000000}"/>
    <cellStyle name="20% - Accent2 2 2" xfId="38" xr:uid="{00000000-0005-0000-0000-000023000000}"/>
    <cellStyle name="20% - Accent2 2 2 2" xfId="39" xr:uid="{00000000-0005-0000-0000-000024000000}"/>
    <cellStyle name="20% - Accent2 2 2 3" xfId="40" xr:uid="{00000000-0005-0000-0000-000025000000}"/>
    <cellStyle name="20% - Accent2 2 2 4" xfId="41" xr:uid="{00000000-0005-0000-0000-000026000000}"/>
    <cellStyle name="20% - Accent2 2 2 5" xfId="42" xr:uid="{00000000-0005-0000-0000-000027000000}"/>
    <cellStyle name="20% - Accent2 2 3" xfId="43" xr:uid="{00000000-0005-0000-0000-000028000000}"/>
    <cellStyle name="20% - Accent2 2 3 2" xfId="44" xr:uid="{00000000-0005-0000-0000-000029000000}"/>
    <cellStyle name="20% - Accent2 2 3 3" xfId="45" xr:uid="{00000000-0005-0000-0000-00002A000000}"/>
    <cellStyle name="20% - Accent2 2 3 4" xfId="46" xr:uid="{00000000-0005-0000-0000-00002B000000}"/>
    <cellStyle name="20% - Accent2 2 4" xfId="47" xr:uid="{00000000-0005-0000-0000-00002C000000}"/>
    <cellStyle name="20% - Accent2 2 5" xfId="48" xr:uid="{00000000-0005-0000-0000-00002D000000}"/>
    <cellStyle name="20% - Accent2 2 6" xfId="49" xr:uid="{00000000-0005-0000-0000-00002E000000}"/>
    <cellStyle name="20% - Accent2 2 7" xfId="50" xr:uid="{00000000-0005-0000-0000-00002F000000}"/>
    <cellStyle name="20% - Accent2 2 8" xfId="51" xr:uid="{00000000-0005-0000-0000-000030000000}"/>
    <cellStyle name="20% - Accent2 3" xfId="52" xr:uid="{00000000-0005-0000-0000-000031000000}"/>
    <cellStyle name="20% - Accent2 3 2" xfId="53" xr:uid="{00000000-0005-0000-0000-000032000000}"/>
    <cellStyle name="20% - Accent2 3 3" xfId="54" xr:uid="{00000000-0005-0000-0000-000033000000}"/>
    <cellStyle name="20% - Accent2 3 4" xfId="55" xr:uid="{00000000-0005-0000-0000-000034000000}"/>
    <cellStyle name="20% - Accent2 4" xfId="56" xr:uid="{00000000-0005-0000-0000-000035000000}"/>
    <cellStyle name="20% - Accent2 4 2" xfId="57" xr:uid="{00000000-0005-0000-0000-000036000000}"/>
    <cellStyle name="20% - Accent2 4 3" xfId="58" xr:uid="{00000000-0005-0000-0000-000037000000}"/>
    <cellStyle name="20% - Accent2 5" xfId="59" xr:uid="{00000000-0005-0000-0000-000038000000}"/>
    <cellStyle name="20% - Accent2 6" xfId="60" xr:uid="{00000000-0005-0000-0000-000039000000}"/>
    <cellStyle name="20% - Accent2 7" xfId="61" xr:uid="{00000000-0005-0000-0000-00003A000000}"/>
    <cellStyle name="20% - Accent3 2" xfId="62" xr:uid="{00000000-0005-0000-0000-00003B000000}"/>
    <cellStyle name="20% - Accent3 2 2" xfId="63" xr:uid="{00000000-0005-0000-0000-00003C000000}"/>
    <cellStyle name="20% - Accent3 2 2 2" xfId="64" xr:uid="{00000000-0005-0000-0000-00003D000000}"/>
    <cellStyle name="20% - Accent3 2 2 3" xfId="65" xr:uid="{00000000-0005-0000-0000-00003E000000}"/>
    <cellStyle name="20% - Accent3 2 2 4" xfId="66" xr:uid="{00000000-0005-0000-0000-00003F000000}"/>
    <cellStyle name="20% - Accent3 2 2 5" xfId="67" xr:uid="{00000000-0005-0000-0000-000040000000}"/>
    <cellStyle name="20% - Accent3 2 3" xfId="68" xr:uid="{00000000-0005-0000-0000-000041000000}"/>
    <cellStyle name="20% - Accent3 2 3 2" xfId="69" xr:uid="{00000000-0005-0000-0000-000042000000}"/>
    <cellStyle name="20% - Accent3 2 3 3" xfId="70" xr:uid="{00000000-0005-0000-0000-000043000000}"/>
    <cellStyle name="20% - Accent3 2 3 4" xfId="71" xr:uid="{00000000-0005-0000-0000-000044000000}"/>
    <cellStyle name="20% - Accent3 2 4" xfId="72" xr:uid="{00000000-0005-0000-0000-000045000000}"/>
    <cellStyle name="20% - Accent3 2 5" xfId="73" xr:uid="{00000000-0005-0000-0000-000046000000}"/>
    <cellStyle name="20% - Accent3 2 6" xfId="74" xr:uid="{00000000-0005-0000-0000-000047000000}"/>
    <cellStyle name="20% - Accent3 2 7" xfId="75" xr:uid="{00000000-0005-0000-0000-000048000000}"/>
    <cellStyle name="20% - Accent3 2 8" xfId="76" xr:uid="{00000000-0005-0000-0000-000049000000}"/>
    <cellStyle name="20% - Accent3 3" xfId="77" xr:uid="{00000000-0005-0000-0000-00004A000000}"/>
    <cellStyle name="20% - Accent3 3 2" xfId="78" xr:uid="{00000000-0005-0000-0000-00004B000000}"/>
    <cellStyle name="20% - Accent3 3 3" xfId="79" xr:uid="{00000000-0005-0000-0000-00004C000000}"/>
    <cellStyle name="20% - Accent3 3 4" xfId="80" xr:uid="{00000000-0005-0000-0000-00004D000000}"/>
    <cellStyle name="20% - Accent3 4" xfId="81" xr:uid="{00000000-0005-0000-0000-00004E000000}"/>
    <cellStyle name="20% - Accent3 4 2" xfId="82" xr:uid="{00000000-0005-0000-0000-00004F000000}"/>
    <cellStyle name="20% - Accent3 4 3" xfId="83" xr:uid="{00000000-0005-0000-0000-000050000000}"/>
    <cellStyle name="20% - Accent3 5" xfId="84" xr:uid="{00000000-0005-0000-0000-000051000000}"/>
    <cellStyle name="20% - Accent3 6" xfId="85" xr:uid="{00000000-0005-0000-0000-000052000000}"/>
    <cellStyle name="20% - Accent3 7" xfId="86" xr:uid="{00000000-0005-0000-0000-000053000000}"/>
    <cellStyle name="20% - Accent4 2" xfId="87" xr:uid="{00000000-0005-0000-0000-000054000000}"/>
    <cellStyle name="20% - Accent4 2 2" xfId="88" xr:uid="{00000000-0005-0000-0000-000055000000}"/>
    <cellStyle name="20% - Accent4 2 2 2" xfId="89" xr:uid="{00000000-0005-0000-0000-000056000000}"/>
    <cellStyle name="20% - Accent4 2 2 3" xfId="90" xr:uid="{00000000-0005-0000-0000-000057000000}"/>
    <cellStyle name="20% - Accent4 2 2 4" xfId="91" xr:uid="{00000000-0005-0000-0000-000058000000}"/>
    <cellStyle name="20% - Accent4 2 2 5" xfId="92" xr:uid="{00000000-0005-0000-0000-000059000000}"/>
    <cellStyle name="20% - Accent4 2 3" xfId="93" xr:uid="{00000000-0005-0000-0000-00005A000000}"/>
    <cellStyle name="20% - Accent4 2 3 2" xfId="94" xr:uid="{00000000-0005-0000-0000-00005B000000}"/>
    <cellStyle name="20% - Accent4 2 3 3" xfId="95" xr:uid="{00000000-0005-0000-0000-00005C000000}"/>
    <cellStyle name="20% - Accent4 2 3 4" xfId="96" xr:uid="{00000000-0005-0000-0000-00005D000000}"/>
    <cellStyle name="20% - Accent4 2 4" xfId="97" xr:uid="{00000000-0005-0000-0000-00005E000000}"/>
    <cellStyle name="20% - Accent4 2 5" xfId="98" xr:uid="{00000000-0005-0000-0000-00005F000000}"/>
    <cellStyle name="20% - Accent4 2 6" xfId="99" xr:uid="{00000000-0005-0000-0000-000060000000}"/>
    <cellStyle name="20% - Accent4 2 7" xfId="100" xr:uid="{00000000-0005-0000-0000-000061000000}"/>
    <cellStyle name="20% - Accent4 2 8" xfId="101" xr:uid="{00000000-0005-0000-0000-000062000000}"/>
    <cellStyle name="20% - Accent4 3" xfId="102" xr:uid="{00000000-0005-0000-0000-000063000000}"/>
    <cellStyle name="20% - Accent4 3 2" xfId="103" xr:uid="{00000000-0005-0000-0000-000064000000}"/>
    <cellStyle name="20% - Accent4 3 3" xfId="104" xr:uid="{00000000-0005-0000-0000-000065000000}"/>
    <cellStyle name="20% - Accent4 3 4" xfId="105" xr:uid="{00000000-0005-0000-0000-000066000000}"/>
    <cellStyle name="20% - Accent4 4" xfId="106" xr:uid="{00000000-0005-0000-0000-000067000000}"/>
    <cellStyle name="20% - Accent4 4 2" xfId="107" xr:uid="{00000000-0005-0000-0000-000068000000}"/>
    <cellStyle name="20% - Accent4 4 3" xfId="108" xr:uid="{00000000-0005-0000-0000-000069000000}"/>
    <cellStyle name="20% - Accent4 5" xfId="109" xr:uid="{00000000-0005-0000-0000-00006A000000}"/>
    <cellStyle name="20% - Accent4 6" xfId="110" xr:uid="{00000000-0005-0000-0000-00006B000000}"/>
    <cellStyle name="20% - Accent4 7" xfId="111" xr:uid="{00000000-0005-0000-0000-00006C000000}"/>
    <cellStyle name="20% - Accent5 2" xfId="112" xr:uid="{00000000-0005-0000-0000-00006D000000}"/>
    <cellStyle name="20% - Accent5 2 2" xfId="113" xr:uid="{00000000-0005-0000-0000-00006E000000}"/>
    <cellStyle name="20% - Accent5 2 2 2" xfId="114" xr:uid="{00000000-0005-0000-0000-00006F000000}"/>
    <cellStyle name="20% - Accent5 2 2 3" xfId="115" xr:uid="{00000000-0005-0000-0000-000070000000}"/>
    <cellStyle name="20% - Accent5 2 2 4" xfId="116" xr:uid="{00000000-0005-0000-0000-000071000000}"/>
    <cellStyle name="20% - Accent5 2 2 5" xfId="117" xr:uid="{00000000-0005-0000-0000-000072000000}"/>
    <cellStyle name="20% - Accent5 2 3" xfId="118" xr:uid="{00000000-0005-0000-0000-000073000000}"/>
    <cellStyle name="20% - Accent5 2 3 2" xfId="119" xr:uid="{00000000-0005-0000-0000-000074000000}"/>
    <cellStyle name="20% - Accent5 2 3 3" xfId="120" xr:uid="{00000000-0005-0000-0000-000075000000}"/>
    <cellStyle name="20% - Accent5 2 3 4" xfId="121" xr:uid="{00000000-0005-0000-0000-000076000000}"/>
    <cellStyle name="20% - Accent5 2 4" xfId="122" xr:uid="{00000000-0005-0000-0000-000077000000}"/>
    <cellStyle name="20% - Accent5 2 5" xfId="123" xr:uid="{00000000-0005-0000-0000-000078000000}"/>
    <cellStyle name="20% - Accent5 2 6" xfId="124" xr:uid="{00000000-0005-0000-0000-000079000000}"/>
    <cellStyle name="20% - Accent5 2 7" xfId="125" xr:uid="{00000000-0005-0000-0000-00007A000000}"/>
    <cellStyle name="20% - Accent5 2 8" xfId="126" xr:uid="{00000000-0005-0000-0000-00007B000000}"/>
    <cellStyle name="20% - Accent5 3" xfId="127" xr:uid="{00000000-0005-0000-0000-00007C000000}"/>
    <cellStyle name="20% - Accent5 3 2" xfId="128" xr:uid="{00000000-0005-0000-0000-00007D000000}"/>
    <cellStyle name="20% - Accent5 3 3" xfId="129" xr:uid="{00000000-0005-0000-0000-00007E000000}"/>
    <cellStyle name="20% - Accent5 3 4" xfId="130" xr:uid="{00000000-0005-0000-0000-00007F000000}"/>
    <cellStyle name="20% - Accent5 4" xfId="131" xr:uid="{00000000-0005-0000-0000-000080000000}"/>
    <cellStyle name="20% - Accent5 4 2" xfId="132" xr:uid="{00000000-0005-0000-0000-000081000000}"/>
    <cellStyle name="20% - Accent5 4 3" xfId="133" xr:uid="{00000000-0005-0000-0000-000082000000}"/>
    <cellStyle name="20% - Accent5 5" xfId="134" xr:uid="{00000000-0005-0000-0000-000083000000}"/>
    <cellStyle name="20% - Accent5 6" xfId="135" xr:uid="{00000000-0005-0000-0000-000084000000}"/>
    <cellStyle name="20% - Accent5 7" xfId="136" xr:uid="{00000000-0005-0000-0000-000085000000}"/>
    <cellStyle name="20% - Accent6 2" xfId="137" xr:uid="{00000000-0005-0000-0000-000086000000}"/>
    <cellStyle name="20% - Accent6 2 2" xfId="138" xr:uid="{00000000-0005-0000-0000-000087000000}"/>
    <cellStyle name="20% - Accent6 2 2 2" xfId="139" xr:uid="{00000000-0005-0000-0000-000088000000}"/>
    <cellStyle name="20% - Accent6 2 2 3" xfId="140" xr:uid="{00000000-0005-0000-0000-000089000000}"/>
    <cellStyle name="20% - Accent6 2 2 4" xfId="141" xr:uid="{00000000-0005-0000-0000-00008A000000}"/>
    <cellStyle name="20% - Accent6 2 2 5" xfId="142" xr:uid="{00000000-0005-0000-0000-00008B000000}"/>
    <cellStyle name="20% - Accent6 2 3" xfId="143" xr:uid="{00000000-0005-0000-0000-00008C000000}"/>
    <cellStyle name="20% - Accent6 2 3 2" xfId="144" xr:uid="{00000000-0005-0000-0000-00008D000000}"/>
    <cellStyle name="20% - Accent6 2 3 3" xfId="145" xr:uid="{00000000-0005-0000-0000-00008E000000}"/>
    <cellStyle name="20% - Accent6 2 3 4" xfId="146" xr:uid="{00000000-0005-0000-0000-00008F000000}"/>
    <cellStyle name="20% - Accent6 2 4" xfId="147" xr:uid="{00000000-0005-0000-0000-000090000000}"/>
    <cellStyle name="20% - Accent6 2 5" xfId="148" xr:uid="{00000000-0005-0000-0000-000091000000}"/>
    <cellStyle name="20% - Accent6 2 6" xfId="149" xr:uid="{00000000-0005-0000-0000-000092000000}"/>
    <cellStyle name="20% - Accent6 2 7" xfId="150" xr:uid="{00000000-0005-0000-0000-000093000000}"/>
    <cellStyle name="20% - Accent6 2 8" xfId="151" xr:uid="{00000000-0005-0000-0000-000094000000}"/>
    <cellStyle name="20% - Accent6 3" xfId="152" xr:uid="{00000000-0005-0000-0000-000095000000}"/>
    <cellStyle name="20% - Accent6 3 2" xfId="153" xr:uid="{00000000-0005-0000-0000-000096000000}"/>
    <cellStyle name="20% - Accent6 3 3" xfId="154" xr:uid="{00000000-0005-0000-0000-000097000000}"/>
    <cellStyle name="20% - Accent6 3 4" xfId="155" xr:uid="{00000000-0005-0000-0000-000098000000}"/>
    <cellStyle name="20% - Accent6 4" xfId="156" xr:uid="{00000000-0005-0000-0000-000099000000}"/>
    <cellStyle name="20% - Accent6 4 2" xfId="157" xr:uid="{00000000-0005-0000-0000-00009A000000}"/>
    <cellStyle name="20% - Accent6 4 3" xfId="158" xr:uid="{00000000-0005-0000-0000-00009B000000}"/>
    <cellStyle name="20% - Accent6 5" xfId="159" xr:uid="{00000000-0005-0000-0000-00009C000000}"/>
    <cellStyle name="20% - Accent6 6" xfId="160" xr:uid="{00000000-0005-0000-0000-00009D000000}"/>
    <cellStyle name="20% - Accent6 7" xfId="161" xr:uid="{00000000-0005-0000-0000-00009E000000}"/>
    <cellStyle name="20% - 輔色1" xfId="162" xr:uid="{00000000-0005-0000-0000-00009F000000}"/>
    <cellStyle name="20% - 輔色2" xfId="163" xr:uid="{00000000-0005-0000-0000-0000A0000000}"/>
    <cellStyle name="20% - 輔色3" xfId="164" xr:uid="{00000000-0005-0000-0000-0000A1000000}"/>
    <cellStyle name="20% - 輔色4" xfId="165" xr:uid="{00000000-0005-0000-0000-0000A2000000}"/>
    <cellStyle name="20% - 輔色5" xfId="166" xr:uid="{00000000-0005-0000-0000-0000A3000000}"/>
    <cellStyle name="20% - 輔色6" xfId="167" xr:uid="{00000000-0005-0000-0000-0000A4000000}"/>
    <cellStyle name="40% - Accent1 2" xfId="168" xr:uid="{00000000-0005-0000-0000-0000A5000000}"/>
    <cellStyle name="40% - Accent1 2 2" xfId="169" xr:uid="{00000000-0005-0000-0000-0000A6000000}"/>
    <cellStyle name="40% - Accent1 2 2 2" xfId="170" xr:uid="{00000000-0005-0000-0000-0000A7000000}"/>
    <cellStyle name="40% - Accent1 2 2 3" xfId="171" xr:uid="{00000000-0005-0000-0000-0000A8000000}"/>
    <cellStyle name="40% - Accent1 2 2 4" xfId="172" xr:uid="{00000000-0005-0000-0000-0000A9000000}"/>
    <cellStyle name="40% - Accent1 2 2 5" xfId="173" xr:uid="{00000000-0005-0000-0000-0000AA000000}"/>
    <cellStyle name="40% - Accent1 2 3" xfId="174" xr:uid="{00000000-0005-0000-0000-0000AB000000}"/>
    <cellStyle name="40% - Accent1 2 3 2" xfId="175" xr:uid="{00000000-0005-0000-0000-0000AC000000}"/>
    <cellStyle name="40% - Accent1 2 3 3" xfId="176" xr:uid="{00000000-0005-0000-0000-0000AD000000}"/>
    <cellStyle name="40% - Accent1 2 3 4" xfId="177" xr:uid="{00000000-0005-0000-0000-0000AE000000}"/>
    <cellStyle name="40% - Accent1 2 4" xfId="178" xr:uid="{00000000-0005-0000-0000-0000AF000000}"/>
    <cellStyle name="40% - Accent1 2 5" xfId="179" xr:uid="{00000000-0005-0000-0000-0000B0000000}"/>
    <cellStyle name="40% - Accent1 2 6" xfId="180" xr:uid="{00000000-0005-0000-0000-0000B1000000}"/>
    <cellStyle name="40% - Accent1 2 7" xfId="181" xr:uid="{00000000-0005-0000-0000-0000B2000000}"/>
    <cellStyle name="40% - Accent1 2 8" xfId="182" xr:uid="{00000000-0005-0000-0000-0000B3000000}"/>
    <cellStyle name="40% - Accent1 3" xfId="183" xr:uid="{00000000-0005-0000-0000-0000B4000000}"/>
    <cellStyle name="40% - Accent1 3 2" xfId="184" xr:uid="{00000000-0005-0000-0000-0000B5000000}"/>
    <cellStyle name="40% - Accent1 3 3" xfId="185" xr:uid="{00000000-0005-0000-0000-0000B6000000}"/>
    <cellStyle name="40% - Accent1 3 4" xfId="186" xr:uid="{00000000-0005-0000-0000-0000B7000000}"/>
    <cellStyle name="40% - Accent1 4" xfId="187" xr:uid="{00000000-0005-0000-0000-0000B8000000}"/>
    <cellStyle name="40% - Accent1 4 2" xfId="188" xr:uid="{00000000-0005-0000-0000-0000B9000000}"/>
    <cellStyle name="40% - Accent1 4 3" xfId="189" xr:uid="{00000000-0005-0000-0000-0000BA000000}"/>
    <cellStyle name="40% - Accent1 5" xfId="190" xr:uid="{00000000-0005-0000-0000-0000BB000000}"/>
    <cellStyle name="40% - Accent1 6" xfId="191" xr:uid="{00000000-0005-0000-0000-0000BC000000}"/>
    <cellStyle name="40% - Accent1 7" xfId="192" xr:uid="{00000000-0005-0000-0000-0000BD000000}"/>
    <cellStyle name="40% - Accent2 2" xfId="193" xr:uid="{00000000-0005-0000-0000-0000BE000000}"/>
    <cellStyle name="40% - Accent2 2 2" xfId="194" xr:uid="{00000000-0005-0000-0000-0000BF000000}"/>
    <cellStyle name="40% - Accent2 2 2 2" xfId="195" xr:uid="{00000000-0005-0000-0000-0000C0000000}"/>
    <cellStyle name="40% - Accent2 2 2 3" xfId="196" xr:uid="{00000000-0005-0000-0000-0000C1000000}"/>
    <cellStyle name="40% - Accent2 2 2 4" xfId="197" xr:uid="{00000000-0005-0000-0000-0000C2000000}"/>
    <cellStyle name="40% - Accent2 2 2 5" xfId="198" xr:uid="{00000000-0005-0000-0000-0000C3000000}"/>
    <cellStyle name="40% - Accent2 2 3" xfId="199" xr:uid="{00000000-0005-0000-0000-0000C4000000}"/>
    <cellStyle name="40% - Accent2 2 3 2" xfId="200" xr:uid="{00000000-0005-0000-0000-0000C5000000}"/>
    <cellStyle name="40% - Accent2 2 3 3" xfId="201" xr:uid="{00000000-0005-0000-0000-0000C6000000}"/>
    <cellStyle name="40% - Accent2 2 3 4" xfId="202" xr:uid="{00000000-0005-0000-0000-0000C7000000}"/>
    <cellStyle name="40% - Accent2 2 4" xfId="203" xr:uid="{00000000-0005-0000-0000-0000C8000000}"/>
    <cellStyle name="40% - Accent2 2 5" xfId="204" xr:uid="{00000000-0005-0000-0000-0000C9000000}"/>
    <cellStyle name="40% - Accent2 2 6" xfId="205" xr:uid="{00000000-0005-0000-0000-0000CA000000}"/>
    <cellStyle name="40% - Accent2 2 7" xfId="206" xr:uid="{00000000-0005-0000-0000-0000CB000000}"/>
    <cellStyle name="40% - Accent2 2 8" xfId="207" xr:uid="{00000000-0005-0000-0000-0000CC000000}"/>
    <cellStyle name="40% - Accent2 3" xfId="208" xr:uid="{00000000-0005-0000-0000-0000CD000000}"/>
    <cellStyle name="40% - Accent2 3 2" xfId="209" xr:uid="{00000000-0005-0000-0000-0000CE000000}"/>
    <cellStyle name="40% - Accent2 3 3" xfId="210" xr:uid="{00000000-0005-0000-0000-0000CF000000}"/>
    <cellStyle name="40% - Accent2 3 4" xfId="211" xr:uid="{00000000-0005-0000-0000-0000D0000000}"/>
    <cellStyle name="40% - Accent2 4" xfId="212" xr:uid="{00000000-0005-0000-0000-0000D1000000}"/>
    <cellStyle name="40% - Accent2 4 2" xfId="213" xr:uid="{00000000-0005-0000-0000-0000D2000000}"/>
    <cellStyle name="40% - Accent2 4 3" xfId="214" xr:uid="{00000000-0005-0000-0000-0000D3000000}"/>
    <cellStyle name="40% - Accent2 5" xfId="215" xr:uid="{00000000-0005-0000-0000-0000D4000000}"/>
    <cellStyle name="40% - Accent2 6" xfId="216" xr:uid="{00000000-0005-0000-0000-0000D5000000}"/>
    <cellStyle name="40% - Accent2 7" xfId="217" xr:uid="{00000000-0005-0000-0000-0000D6000000}"/>
    <cellStyle name="40% - Accent3 2" xfId="218" xr:uid="{00000000-0005-0000-0000-0000D7000000}"/>
    <cellStyle name="40% - Accent3 2 2" xfId="219" xr:uid="{00000000-0005-0000-0000-0000D8000000}"/>
    <cellStyle name="40% - Accent3 2 2 2" xfId="220" xr:uid="{00000000-0005-0000-0000-0000D9000000}"/>
    <cellStyle name="40% - Accent3 2 2 3" xfId="221" xr:uid="{00000000-0005-0000-0000-0000DA000000}"/>
    <cellStyle name="40% - Accent3 2 2 4" xfId="222" xr:uid="{00000000-0005-0000-0000-0000DB000000}"/>
    <cellStyle name="40% - Accent3 2 2 5" xfId="223" xr:uid="{00000000-0005-0000-0000-0000DC000000}"/>
    <cellStyle name="40% - Accent3 2 3" xfId="224" xr:uid="{00000000-0005-0000-0000-0000DD000000}"/>
    <cellStyle name="40% - Accent3 2 3 2" xfId="225" xr:uid="{00000000-0005-0000-0000-0000DE000000}"/>
    <cellStyle name="40% - Accent3 2 3 3" xfId="226" xr:uid="{00000000-0005-0000-0000-0000DF000000}"/>
    <cellStyle name="40% - Accent3 2 3 4" xfId="227" xr:uid="{00000000-0005-0000-0000-0000E0000000}"/>
    <cellStyle name="40% - Accent3 2 4" xfId="228" xr:uid="{00000000-0005-0000-0000-0000E1000000}"/>
    <cellStyle name="40% - Accent3 2 5" xfId="229" xr:uid="{00000000-0005-0000-0000-0000E2000000}"/>
    <cellStyle name="40% - Accent3 2 6" xfId="230" xr:uid="{00000000-0005-0000-0000-0000E3000000}"/>
    <cellStyle name="40% - Accent3 2 7" xfId="231" xr:uid="{00000000-0005-0000-0000-0000E4000000}"/>
    <cellStyle name="40% - Accent3 2 8" xfId="232" xr:uid="{00000000-0005-0000-0000-0000E5000000}"/>
    <cellStyle name="40% - Accent3 3" xfId="233" xr:uid="{00000000-0005-0000-0000-0000E6000000}"/>
    <cellStyle name="40% - Accent3 3 2" xfId="234" xr:uid="{00000000-0005-0000-0000-0000E7000000}"/>
    <cellStyle name="40% - Accent3 3 3" xfId="235" xr:uid="{00000000-0005-0000-0000-0000E8000000}"/>
    <cellStyle name="40% - Accent3 3 4" xfId="236" xr:uid="{00000000-0005-0000-0000-0000E9000000}"/>
    <cellStyle name="40% - Accent3 4" xfId="237" xr:uid="{00000000-0005-0000-0000-0000EA000000}"/>
    <cellStyle name="40% - Accent3 4 2" xfId="238" xr:uid="{00000000-0005-0000-0000-0000EB000000}"/>
    <cellStyle name="40% - Accent3 4 3" xfId="239" xr:uid="{00000000-0005-0000-0000-0000EC000000}"/>
    <cellStyle name="40% - Accent3 5" xfId="240" xr:uid="{00000000-0005-0000-0000-0000ED000000}"/>
    <cellStyle name="40% - Accent3 6" xfId="241" xr:uid="{00000000-0005-0000-0000-0000EE000000}"/>
    <cellStyle name="40% - Accent3 7" xfId="242" xr:uid="{00000000-0005-0000-0000-0000EF000000}"/>
    <cellStyle name="40% - Accent4 2" xfId="243" xr:uid="{00000000-0005-0000-0000-0000F0000000}"/>
    <cellStyle name="40% - Accent4 2 2" xfId="244" xr:uid="{00000000-0005-0000-0000-0000F1000000}"/>
    <cellStyle name="40% - Accent4 2 2 2" xfId="245" xr:uid="{00000000-0005-0000-0000-0000F2000000}"/>
    <cellStyle name="40% - Accent4 2 2 3" xfId="246" xr:uid="{00000000-0005-0000-0000-0000F3000000}"/>
    <cellStyle name="40% - Accent4 2 2 4" xfId="247" xr:uid="{00000000-0005-0000-0000-0000F4000000}"/>
    <cellStyle name="40% - Accent4 2 2 5" xfId="248" xr:uid="{00000000-0005-0000-0000-0000F5000000}"/>
    <cellStyle name="40% - Accent4 2 3" xfId="249" xr:uid="{00000000-0005-0000-0000-0000F6000000}"/>
    <cellStyle name="40% - Accent4 2 3 2" xfId="250" xr:uid="{00000000-0005-0000-0000-0000F7000000}"/>
    <cellStyle name="40% - Accent4 2 3 3" xfId="251" xr:uid="{00000000-0005-0000-0000-0000F8000000}"/>
    <cellStyle name="40% - Accent4 2 3 4" xfId="252" xr:uid="{00000000-0005-0000-0000-0000F9000000}"/>
    <cellStyle name="40% - Accent4 2 4" xfId="253" xr:uid="{00000000-0005-0000-0000-0000FA000000}"/>
    <cellStyle name="40% - Accent4 2 5" xfId="254" xr:uid="{00000000-0005-0000-0000-0000FB000000}"/>
    <cellStyle name="40% - Accent4 2 6" xfId="255" xr:uid="{00000000-0005-0000-0000-0000FC000000}"/>
    <cellStyle name="40% - Accent4 2 7" xfId="256" xr:uid="{00000000-0005-0000-0000-0000FD000000}"/>
    <cellStyle name="40% - Accent4 2 8" xfId="257" xr:uid="{00000000-0005-0000-0000-0000FE000000}"/>
    <cellStyle name="40% - Accent4 3" xfId="258" xr:uid="{00000000-0005-0000-0000-0000FF000000}"/>
    <cellStyle name="40% - Accent4 3 2" xfId="259" xr:uid="{00000000-0005-0000-0000-000000010000}"/>
    <cellStyle name="40% - Accent4 3 3" xfId="260" xr:uid="{00000000-0005-0000-0000-000001010000}"/>
    <cellStyle name="40% - Accent4 3 4" xfId="261" xr:uid="{00000000-0005-0000-0000-000002010000}"/>
    <cellStyle name="40% - Accent4 4" xfId="262" xr:uid="{00000000-0005-0000-0000-000003010000}"/>
    <cellStyle name="40% - Accent4 4 2" xfId="263" xr:uid="{00000000-0005-0000-0000-000004010000}"/>
    <cellStyle name="40% - Accent4 4 3" xfId="264" xr:uid="{00000000-0005-0000-0000-000005010000}"/>
    <cellStyle name="40% - Accent4 5" xfId="265" xr:uid="{00000000-0005-0000-0000-000006010000}"/>
    <cellStyle name="40% - Accent4 6" xfId="266" xr:uid="{00000000-0005-0000-0000-000007010000}"/>
    <cellStyle name="40% - Accent4 7" xfId="267" xr:uid="{00000000-0005-0000-0000-000008010000}"/>
    <cellStyle name="40% - Accent5 2" xfId="268" xr:uid="{00000000-0005-0000-0000-000009010000}"/>
    <cellStyle name="40% - Accent5 2 2" xfId="269" xr:uid="{00000000-0005-0000-0000-00000A010000}"/>
    <cellStyle name="40% - Accent5 2 2 2" xfId="270" xr:uid="{00000000-0005-0000-0000-00000B010000}"/>
    <cellStyle name="40% - Accent5 2 2 3" xfId="271" xr:uid="{00000000-0005-0000-0000-00000C010000}"/>
    <cellStyle name="40% - Accent5 2 2 4" xfId="272" xr:uid="{00000000-0005-0000-0000-00000D010000}"/>
    <cellStyle name="40% - Accent5 2 2 5" xfId="273" xr:uid="{00000000-0005-0000-0000-00000E010000}"/>
    <cellStyle name="40% - Accent5 2 3" xfId="274" xr:uid="{00000000-0005-0000-0000-00000F010000}"/>
    <cellStyle name="40% - Accent5 2 3 2" xfId="275" xr:uid="{00000000-0005-0000-0000-000010010000}"/>
    <cellStyle name="40% - Accent5 2 3 3" xfId="276" xr:uid="{00000000-0005-0000-0000-000011010000}"/>
    <cellStyle name="40% - Accent5 2 3 4" xfId="277" xr:uid="{00000000-0005-0000-0000-000012010000}"/>
    <cellStyle name="40% - Accent5 2 4" xfId="278" xr:uid="{00000000-0005-0000-0000-000013010000}"/>
    <cellStyle name="40% - Accent5 2 5" xfId="279" xr:uid="{00000000-0005-0000-0000-000014010000}"/>
    <cellStyle name="40% - Accent5 2 6" xfId="280" xr:uid="{00000000-0005-0000-0000-000015010000}"/>
    <cellStyle name="40% - Accent5 2 7" xfId="281" xr:uid="{00000000-0005-0000-0000-000016010000}"/>
    <cellStyle name="40% - Accent5 2 8" xfId="282" xr:uid="{00000000-0005-0000-0000-000017010000}"/>
    <cellStyle name="40% - Accent5 3" xfId="283" xr:uid="{00000000-0005-0000-0000-000018010000}"/>
    <cellStyle name="40% - Accent5 3 2" xfId="284" xr:uid="{00000000-0005-0000-0000-000019010000}"/>
    <cellStyle name="40% - Accent5 3 3" xfId="285" xr:uid="{00000000-0005-0000-0000-00001A010000}"/>
    <cellStyle name="40% - Accent5 3 4" xfId="286" xr:uid="{00000000-0005-0000-0000-00001B010000}"/>
    <cellStyle name="40% - Accent5 4" xfId="287" xr:uid="{00000000-0005-0000-0000-00001C010000}"/>
    <cellStyle name="40% - Accent5 4 2" xfId="288" xr:uid="{00000000-0005-0000-0000-00001D010000}"/>
    <cellStyle name="40% - Accent5 4 3" xfId="289" xr:uid="{00000000-0005-0000-0000-00001E010000}"/>
    <cellStyle name="40% - Accent5 5" xfId="290" xr:uid="{00000000-0005-0000-0000-00001F010000}"/>
    <cellStyle name="40% - Accent5 6" xfId="291" xr:uid="{00000000-0005-0000-0000-000020010000}"/>
    <cellStyle name="40% - Accent5 7" xfId="292" xr:uid="{00000000-0005-0000-0000-000021010000}"/>
    <cellStyle name="40% - Accent6 2" xfId="293" xr:uid="{00000000-0005-0000-0000-000022010000}"/>
    <cellStyle name="40% - Accent6 2 2" xfId="294" xr:uid="{00000000-0005-0000-0000-000023010000}"/>
    <cellStyle name="40% - Accent6 2 2 2" xfId="295" xr:uid="{00000000-0005-0000-0000-000024010000}"/>
    <cellStyle name="40% - Accent6 2 2 3" xfId="296" xr:uid="{00000000-0005-0000-0000-000025010000}"/>
    <cellStyle name="40% - Accent6 2 2 4" xfId="297" xr:uid="{00000000-0005-0000-0000-000026010000}"/>
    <cellStyle name="40% - Accent6 2 2 5" xfId="298" xr:uid="{00000000-0005-0000-0000-000027010000}"/>
    <cellStyle name="40% - Accent6 2 3" xfId="299" xr:uid="{00000000-0005-0000-0000-000028010000}"/>
    <cellStyle name="40% - Accent6 2 3 2" xfId="300" xr:uid="{00000000-0005-0000-0000-000029010000}"/>
    <cellStyle name="40% - Accent6 2 3 3" xfId="301" xr:uid="{00000000-0005-0000-0000-00002A010000}"/>
    <cellStyle name="40% - Accent6 2 3 4" xfId="302" xr:uid="{00000000-0005-0000-0000-00002B010000}"/>
    <cellStyle name="40% - Accent6 2 4" xfId="303" xr:uid="{00000000-0005-0000-0000-00002C010000}"/>
    <cellStyle name="40% - Accent6 2 5" xfId="304" xr:uid="{00000000-0005-0000-0000-00002D010000}"/>
    <cellStyle name="40% - Accent6 2 6" xfId="305" xr:uid="{00000000-0005-0000-0000-00002E010000}"/>
    <cellStyle name="40% - Accent6 2 7" xfId="306" xr:uid="{00000000-0005-0000-0000-00002F010000}"/>
    <cellStyle name="40% - Accent6 2 8" xfId="307" xr:uid="{00000000-0005-0000-0000-000030010000}"/>
    <cellStyle name="40% - Accent6 3" xfId="308" xr:uid="{00000000-0005-0000-0000-000031010000}"/>
    <cellStyle name="40% - Accent6 3 2" xfId="309" xr:uid="{00000000-0005-0000-0000-000032010000}"/>
    <cellStyle name="40% - Accent6 3 3" xfId="310" xr:uid="{00000000-0005-0000-0000-000033010000}"/>
    <cellStyle name="40% - Accent6 3 4" xfId="311" xr:uid="{00000000-0005-0000-0000-000034010000}"/>
    <cellStyle name="40% - Accent6 4" xfId="312" xr:uid="{00000000-0005-0000-0000-000035010000}"/>
    <cellStyle name="40% - Accent6 4 2" xfId="313" xr:uid="{00000000-0005-0000-0000-000036010000}"/>
    <cellStyle name="40% - Accent6 4 3" xfId="314" xr:uid="{00000000-0005-0000-0000-000037010000}"/>
    <cellStyle name="40% - Accent6 5" xfId="315" xr:uid="{00000000-0005-0000-0000-000038010000}"/>
    <cellStyle name="40% - Accent6 6" xfId="316" xr:uid="{00000000-0005-0000-0000-000039010000}"/>
    <cellStyle name="40% - Accent6 7" xfId="317" xr:uid="{00000000-0005-0000-0000-00003A010000}"/>
    <cellStyle name="40% - 輔色1" xfId="318" xr:uid="{00000000-0005-0000-0000-00003B010000}"/>
    <cellStyle name="40% - 輔色2" xfId="319" xr:uid="{00000000-0005-0000-0000-00003C010000}"/>
    <cellStyle name="40% - 輔色3" xfId="320" xr:uid="{00000000-0005-0000-0000-00003D010000}"/>
    <cellStyle name="40% - 輔色4" xfId="321" xr:uid="{00000000-0005-0000-0000-00003E010000}"/>
    <cellStyle name="40% - 輔色5" xfId="322" xr:uid="{00000000-0005-0000-0000-00003F010000}"/>
    <cellStyle name="40% - 輔色6" xfId="323" xr:uid="{00000000-0005-0000-0000-000040010000}"/>
    <cellStyle name="60% - Accent1 2" xfId="324" xr:uid="{00000000-0005-0000-0000-000041010000}"/>
    <cellStyle name="60% - Accent1 2 2" xfId="325" xr:uid="{00000000-0005-0000-0000-000042010000}"/>
    <cellStyle name="60% - Accent1 2 3" xfId="326" xr:uid="{00000000-0005-0000-0000-000043010000}"/>
    <cellStyle name="60% - Accent1 2 4" xfId="327" xr:uid="{00000000-0005-0000-0000-000044010000}"/>
    <cellStyle name="60% - Accent1 2 5" xfId="328" xr:uid="{00000000-0005-0000-0000-000045010000}"/>
    <cellStyle name="60% - Accent1 3" xfId="329" xr:uid="{00000000-0005-0000-0000-000046010000}"/>
    <cellStyle name="60% - Accent1 3 2" xfId="330" xr:uid="{00000000-0005-0000-0000-000047010000}"/>
    <cellStyle name="60% - Accent2 2" xfId="331" xr:uid="{00000000-0005-0000-0000-000048010000}"/>
    <cellStyle name="60% - Accent2 2 2" xfId="332" xr:uid="{00000000-0005-0000-0000-000049010000}"/>
    <cellStyle name="60% - Accent2 2 3" xfId="333" xr:uid="{00000000-0005-0000-0000-00004A010000}"/>
    <cellStyle name="60% - Accent2 2 4" xfId="334" xr:uid="{00000000-0005-0000-0000-00004B010000}"/>
    <cellStyle name="60% - Accent2 2 5" xfId="335" xr:uid="{00000000-0005-0000-0000-00004C010000}"/>
    <cellStyle name="60% - Accent2 3" xfId="336" xr:uid="{00000000-0005-0000-0000-00004D010000}"/>
    <cellStyle name="60% - Accent2 3 2" xfId="337" xr:uid="{00000000-0005-0000-0000-00004E010000}"/>
    <cellStyle name="60% - Accent3 2" xfId="338" xr:uid="{00000000-0005-0000-0000-00004F010000}"/>
    <cellStyle name="60% - Accent3 2 2" xfId="339" xr:uid="{00000000-0005-0000-0000-000050010000}"/>
    <cellStyle name="60% - Accent3 2 3" xfId="340" xr:uid="{00000000-0005-0000-0000-000051010000}"/>
    <cellStyle name="60% - Accent3 2 4" xfId="341" xr:uid="{00000000-0005-0000-0000-000052010000}"/>
    <cellStyle name="60% - Accent3 2 5" xfId="342" xr:uid="{00000000-0005-0000-0000-000053010000}"/>
    <cellStyle name="60% - Accent3 3" xfId="343" xr:uid="{00000000-0005-0000-0000-000054010000}"/>
    <cellStyle name="60% - Accent3 3 2" xfId="344" xr:uid="{00000000-0005-0000-0000-000055010000}"/>
    <cellStyle name="60% - Accent4 2" xfId="345" xr:uid="{00000000-0005-0000-0000-000056010000}"/>
    <cellStyle name="60% - Accent4 2 2" xfId="346" xr:uid="{00000000-0005-0000-0000-000057010000}"/>
    <cellStyle name="60% - Accent4 2 3" xfId="347" xr:uid="{00000000-0005-0000-0000-000058010000}"/>
    <cellStyle name="60% - Accent4 2 4" xfId="348" xr:uid="{00000000-0005-0000-0000-000059010000}"/>
    <cellStyle name="60% - Accent4 2 5" xfId="349" xr:uid="{00000000-0005-0000-0000-00005A010000}"/>
    <cellStyle name="60% - Accent4 3" xfId="350" xr:uid="{00000000-0005-0000-0000-00005B010000}"/>
    <cellStyle name="60% - Accent4 3 2" xfId="351" xr:uid="{00000000-0005-0000-0000-00005C010000}"/>
    <cellStyle name="60% - Accent5 2" xfId="352" xr:uid="{00000000-0005-0000-0000-00005D010000}"/>
    <cellStyle name="60% - Accent5 2 2" xfId="353" xr:uid="{00000000-0005-0000-0000-00005E010000}"/>
    <cellStyle name="60% - Accent5 2 3" xfId="354" xr:uid="{00000000-0005-0000-0000-00005F010000}"/>
    <cellStyle name="60% - Accent5 2 4" xfId="355" xr:uid="{00000000-0005-0000-0000-000060010000}"/>
    <cellStyle name="60% - Accent5 2 5" xfId="356" xr:uid="{00000000-0005-0000-0000-000061010000}"/>
    <cellStyle name="60% - Accent5 3" xfId="357" xr:uid="{00000000-0005-0000-0000-000062010000}"/>
    <cellStyle name="60% - Accent5 3 2" xfId="358" xr:uid="{00000000-0005-0000-0000-000063010000}"/>
    <cellStyle name="60% - Accent6 2" xfId="359" xr:uid="{00000000-0005-0000-0000-000064010000}"/>
    <cellStyle name="60% - Accent6 2 2" xfId="360" xr:uid="{00000000-0005-0000-0000-000065010000}"/>
    <cellStyle name="60% - Accent6 2 3" xfId="361" xr:uid="{00000000-0005-0000-0000-000066010000}"/>
    <cellStyle name="60% - Accent6 2 4" xfId="362" xr:uid="{00000000-0005-0000-0000-000067010000}"/>
    <cellStyle name="60% - Accent6 2 5" xfId="363" xr:uid="{00000000-0005-0000-0000-000068010000}"/>
    <cellStyle name="60% - Accent6 3" xfId="364" xr:uid="{00000000-0005-0000-0000-000069010000}"/>
    <cellStyle name="60% - Accent6 3 2" xfId="365" xr:uid="{00000000-0005-0000-0000-00006A010000}"/>
    <cellStyle name="60% - 輔色1" xfId="366" xr:uid="{00000000-0005-0000-0000-00006B010000}"/>
    <cellStyle name="60% - 輔色2" xfId="367" xr:uid="{00000000-0005-0000-0000-00006C010000}"/>
    <cellStyle name="60% - 輔色3" xfId="368" xr:uid="{00000000-0005-0000-0000-00006D010000}"/>
    <cellStyle name="60% - 輔色4" xfId="369" xr:uid="{00000000-0005-0000-0000-00006E010000}"/>
    <cellStyle name="60% - 輔色5" xfId="370" xr:uid="{00000000-0005-0000-0000-00006F010000}"/>
    <cellStyle name="60% - 輔色6" xfId="371" xr:uid="{00000000-0005-0000-0000-000070010000}"/>
    <cellStyle name="Accent1 2" xfId="372" xr:uid="{00000000-0005-0000-0000-000071010000}"/>
    <cellStyle name="Accent1 2 2" xfId="373" xr:uid="{00000000-0005-0000-0000-000072010000}"/>
    <cellStyle name="Accent1 2 3" xfId="374" xr:uid="{00000000-0005-0000-0000-000073010000}"/>
    <cellStyle name="Accent1 2 4" xfId="375" xr:uid="{00000000-0005-0000-0000-000074010000}"/>
    <cellStyle name="Accent1 2 5" xfId="376" xr:uid="{00000000-0005-0000-0000-000075010000}"/>
    <cellStyle name="Accent1 3" xfId="377" xr:uid="{00000000-0005-0000-0000-000076010000}"/>
    <cellStyle name="Accent1 3 2" xfId="378" xr:uid="{00000000-0005-0000-0000-000077010000}"/>
    <cellStyle name="Accent2 2" xfId="379" xr:uid="{00000000-0005-0000-0000-000078010000}"/>
    <cellStyle name="Accent2 2 2" xfId="380" xr:uid="{00000000-0005-0000-0000-000079010000}"/>
    <cellStyle name="Accent2 2 3" xfId="381" xr:uid="{00000000-0005-0000-0000-00007A010000}"/>
    <cellStyle name="Accent2 2 4" xfId="382" xr:uid="{00000000-0005-0000-0000-00007B010000}"/>
    <cellStyle name="Accent2 2 5" xfId="383" xr:uid="{00000000-0005-0000-0000-00007C010000}"/>
    <cellStyle name="Accent2 3" xfId="384" xr:uid="{00000000-0005-0000-0000-00007D010000}"/>
    <cellStyle name="Accent2 3 2" xfId="385" xr:uid="{00000000-0005-0000-0000-00007E010000}"/>
    <cellStyle name="Accent3 2" xfId="386" xr:uid="{00000000-0005-0000-0000-00007F010000}"/>
    <cellStyle name="Accent3 2 2" xfId="387" xr:uid="{00000000-0005-0000-0000-000080010000}"/>
    <cellStyle name="Accent3 2 3" xfId="388" xr:uid="{00000000-0005-0000-0000-000081010000}"/>
    <cellStyle name="Accent3 2 4" xfId="389" xr:uid="{00000000-0005-0000-0000-000082010000}"/>
    <cellStyle name="Accent3 2 5" xfId="390" xr:uid="{00000000-0005-0000-0000-000083010000}"/>
    <cellStyle name="Accent3 3" xfId="391" xr:uid="{00000000-0005-0000-0000-000084010000}"/>
    <cellStyle name="Accent3 3 2" xfId="392" xr:uid="{00000000-0005-0000-0000-000085010000}"/>
    <cellStyle name="Accent4 2" xfId="393" xr:uid="{00000000-0005-0000-0000-000086010000}"/>
    <cellStyle name="Accent4 2 2" xfId="394" xr:uid="{00000000-0005-0000-0000-000087010000}"/>
    <cellStyle name="Accent4 2 3" xfId="395" xr:uid="{00000000-0005-0000-0000-000088010000}"/>
    <cellStyle name="Accent4 2 4" xfId="396" xr:uid="{00000000-0005-0000-0000-000089010000}"/>
    <cellStyle name="Accent4 2 5" xfId="397" xr:uid="{00000000-0005-0000-0000-00008A010000}"/>
    <cellStyle name="Accent4 3" xfId="398" xr:uid="{00000000-0005-0000-0000-00008B010000}"/>
    <cellStyle name="Accent4 3 2" xfId="399" xr:uid="{00000000-0005-0000-0000-00008C010000}"/>
    <cellStyle name="Accent5 2" xfId="400" xr:uid="{00000000-0005-0000-0000-00008D010000}"/>
    <cellStyle name="Accent5 2 2" xfId="401" xr:uid="{00000000-0005-0000-0000-00008E010000}"/>
    <cellStyle name="Accent5 2 3" xfId="402" xr:uid="{00000000-0005-0000-0000-00008F010000}"/>
    <cellStyle name="Accent5 2 4" xfId="403" xr:uid="{00000000-0005-0000-0000-000090010000}"/>
    <cellStyle name="Accent5 2 5" xfId="404" xr:uid="{00000000-0005-0000-0000-000091010000}"/>
    <cellStyle name="Accent5 3" xfId="405" xr:uid="{00000000-0005-0000-0000-000092010000}"/>
    <cellStyle name="Accent5 3 2" xfId="406" xr:uid="{00000000-0005-0000-0000-000093010000}"/>
    <cellStyle name="Accent6 2" xfId="407" xr:uid="{00000000-0005-0000-0000-000094010000}"/>
    <cellStyle name="Accent6 2 2" xfId="408" xr:uid="{00000000-0005-0000-0000-000095010000}"/>
    <cellStyle name="Accent6 2 3" xfId="409" xr:uid="{00000000-0005-0000-0000-000096010000}"/>
    <cellStyle name="Accent6 2 4" xfId="410" xr:uid="{00000000-0005-0000-0000-000097010000}"/>
    <cellStyle name="Accent6 2 5" xfId="411" xr:uid="{00000000-0005-0000-0000-000098010000}"/>
    <cellStyle name="Accent6 3" xfId="412" xr:uid="{00000000-0005-0000-0000-000099010000}"/>
    <cellStyle name="Accent6 3 2" xfId="413" xr:uid="{00000000-0005-0000-0000-00009A010000}"/>
    <cellStyle name="Addl Dim 1 Rollup" xfId="414" xr:uid="{00000000-0005-0000-0000-00009B010000}"/>
    <cellStyle name="Addl Dim 1 Rollup$ZP$" xfId="415" xr:uid="{00000000-0005-0000-0000-00009C010000}"/>
    <cellStyle name="Addl Dim 1 Rollup_2007-2009 Balance Sheet_GM" xfId="416" xr:uid="{00000000-0005-0000-0000-00009D010000}"/>
    <cellStyle name="Addl Dim 2 Rollup" xfId="417" xr:uid="{00000000-0005-0000-0000-00009E010000}"/>
    <cellStyle name="Addl Dim 2 Rollup$ZP$" xfId="418" xr:uid="{00000000-0005-0000-0000-00009F010000}"/>
    <cellStyle name="Addl Dim 2 Rollup_2007-2009 Balance Sheet_GM" xfId="419" xr:uid="{00000000-0005-0000-0000-0000A0010000}"/>
    <cellStyle name="Addl Dim 3 Rollup" xfId="420" xr:uid="{00000000-0005-0000-0000-0000A1010000}"/>
    <cellStyle name="Addl Dim 3 Rollup$ZP$" xfId="421" xr:uid="{00000000-0005-0000-0000-0000A2010000}"/>
    <cellStyle name="Addl Dim 3 Rollup_2007-2009 Balance Sheet_GM" xfId="422" xr:uid="{00000000-0005-0000-0000-0000A3010000}"/>
    <cellStyle name="Addl Dim 4 Rollup" xfId="423" xr:uid="{00000000-0005-0000-0000-0000A4010000}"/>
    <cellStyle name="Addl Dim 4 Rollup$ZP$" xfId="424" xr:uid="{00000000-0005-0000-0000-0000A5010000}"/>
    <cellStyle name="Addl Dim 4 Rollup_2007-2009 Balance Sheet_GM" xfId="425" xr:uid="{00000000-0005-0000-0000-0000A6010000}"/>
    <cellStyle name="Addl Dim 5 Rollup" xfId="426" xr:uid="{00000000-0005-0000-0000-0000A7010000}"/>
    <cellStyle name="Addl Dim 5 Rollup$ZP$" xfId="427" xr:uid="{00000000-0005-0000-0000-0000A8010000}"/>
    <cellStyle name="Addl Dim 5 Rollup_2007-2009 Balance Sheet_GM" xfId="428" xr:uid="{00000000-0005-0000-0000-0000A9010000}"/>
    <cellStyle name="Addl Dim 6 Rollup" xfId="429" xr:uid="{00000000-0005-0000-0000-0000AA010000}"/>
    <cellStyle name="Addl Dim 6 Rollup$ZP$" xfId="430" xr:uid="{00000000-0005-0000-0000-0000AB010000}"/>
    <cellStyle name="Addl Dim 6 Rollup_2007-2009 Balance Sheet_GM" xfId="431" xr:uid="{00000000-0005-0000-0000-0000AC010000}"/>
    <cellStyle name="args.style" xfId="432" xr:uid="{00000000-0005-0000-0000-0000AD010000}"/>
    <cellStyle name="BACKGROUND" xfId="433" xr:uid="{00000000-0005-0000-0000-0000AE010000}"/>
    <cellStyle name="BACKGROUND$ZP$" xfId="434" xr:uid="{00000000-0005-0000-0000-0000AF010000}"/>
    <cellStyle name="BACKGROUND$ZPercent$" xfId="435" xr:uid="{00000000-0005-0000-0000-0000B0010000}"/>
    <cellStyle name="BACKGROUND_Q2 variance explanation (inputs for 5A) v2" xfId="436" xr:uid="{00000000-0005-0000-0000-0000B1010000}"/>
    <cellStyle name="Bad 2" xfId="437" xr:uid="{00000000-0005-0000-0000-0000B2010000}"/>
    <cellStyle name="Bad 2 2" xfId="438" xr:uid="{00000000-0005-0000-0000-0000B3010000}"/>
    <cellStyle name="Bad 2 3" xfId="439" xr:uid="{00000000-0005-0000-0000-0000B4010000}"/>
    <cellStyle name="Bad 2 4" xfId="440" xr:uid="{00000000-0005-0000-0000-0000B5010000}"/>
    <cellStyle name="Bad 2 5" xfId="441" xr:uid="{00000000-0005-0000-0000-0000B6010000}"/>
    <cellStyle name="Bad 3" xfId="442" xr:uid="{00000000-0005-0000-0000-0000B7010000}"/>
    <cellStyle name="Bad 3 2" xfId="443" xr:uid="{00000000-0005-0000-0000-0000B8010000}"/>
    <cellStyle name="Calc Currency (0)" xfId="444" xr:uid="{00000000-0005-0000-0000-0000B9010000}"/>
    <cellStyle name="Calc Currency (2)" xfId="445" xr:uid="{00000000-0005-0000-0000-0000BA010000}"/>
    <cellStyle name="Calc Percent (0)" xfId="446" xr:uid="{00000000-0005-0000-0000-0000BB010000}"/>
    <cellStyle name="Calc Percent (1)" xfId="447" xr:uid="{00000000-0005-0000-0000-0000BC010000}"/>
    <cellStyle name="Calc Percent (2)" xfId="448" xr:uid="{00000000-0005-0000-0000-0000BD010000}"/>
    <cellStyle name="Calc Units (0)" xfId="449" xr:uid="{00000000-0005-0000-0000-0000BE010000}"/>
    <cellStyle name="Calc Units (1)" xfId="450" xr:uid="{00000000-0005-0000-0000-0000BF010000}"/>
    <cellStyle name="Calc Units (2)" xfId="451" xr:uid="{00000000-0005-0000-0000-0000C0010000}"/>
    <cellStyle name="Calculation 10" xfId="452" xr:uid="{00000000-0005-0000-0000-0000C1010000}"/>
    <cellStyle name="Calculation 10 2" xfId="453" xr:uid="{00000000-0005-0000-0000-0000C2010000}"/>
    <cellStyle name="Calculation 2" xfId="454" xr:uid="{00000000-0005-0000-0000-0000C3010000}"/>
    <cellStyle name="Calculation 2 2" xfId="455" xr:uid="{00000000-0005-0000-0000-0000C4010000}"/>
    <cellStyle name="Calculation 2 3" xfId="456" xr:uid="{00000000-0005-0000-0000-0000C5010000}"/>
    <cellStyle name="Calculation 2 4" xfId="457" xr:uid="{00000000-0005-0000-0000-0000C6010000}"/>
    <cellStyle name="Calculation 2 5" xfId="458" xr:uid="{00000000-0005-0000-0000-0000C7010000}"/>
    <cellStyle name="Calculation 3" xfId="459" xr:uid="{00000000-0005-0000-0000-0000C8010000}"/>
    <cellStyle name="Calculation 3 2" xfId="460" xr:uid="{00000000-0005-0000-0000-0000C9010000}"/>
    <cellStyle name="Calculation 3 3" xfId="461" xr:uid="{00000000-0005-0000-0000-0000CA010000}"/>
    <cellStyle name="Calculation 3 4" xfId="462" xr:uid="{00000000-0005-0000-0000-0000CB010000}"/>
    <cellStyle name="Calculation 4" xfId="463" xr:uid="{00000000-0005-0000-0000-0000CC010000}"/>
    <cellStyle name="Calculation 4 2" xfId="464" xr:uid="{00000000-0005-0000-0000-0000CD010000}"/>
    <cellStyle name="Calculation 4 3" xfId="465" xr:uid="{00000000-0005-0000-0000-0000CE010000}"/>
    <cellStyle name="Calculation 4 4" xfId="466" xr:uid="{00000000-0005-0000-0000-0000CF010000}"/>
    <cellStyle name="Calculation 5" xfId="467" xr:uid="{00000000-0005-0000-0000-0000D0010000}"/>
    <cellStyle name="Calculation 5 2" xfId="468" xr:uid="{00000000-0005-0000-0000-0000D1010000}"/>
    <cellStyle name="Calculation 5 3" xfId="469" xr:uid="{00000000-0005-0000-0000-0000D2010000}"/>
    <cellStyle name="Calculation 5 4" xfId="470" xr:uid="{00000000-0005-0000-0000-0000D3010000}"/>
    <cellStyle name="Calculation 6" xfId="471" xr:uid="{00000000-0005-0000-0000-0000D4010000}"/>
    <cellStyle name="Calculation 6 2" xfId="472" xr:uid="{00000000-0005-0000-0000-0000D5010000}"/>
    <cellStyle name="Calculation 6 3" xfId="473" xr:uid="{00000000-0005-0000-0000-0000D6010000}"/>
    <cellStyle name="Calculation 6 4" xfId="474" xr:uid="{00000000-0005-0000-0000-0000D7010000}"/>
    <cellStyle name="Calculation 7" xfId="475" xr:uid="{00000000-0005-0000-0000-0000D8010000}"/>
    <cellStyle name="Calculation 7 2" xfId="476" xr:uid="{00000000-0005-0000-0000-0000D9010000}"/>
    <cellStyle name="Calculation 7 3" xfId="477" xr:uid="{00000000-0005-0000-0000-0000DA010000}"/>
    <cellStyle name="Calculation 7 4" xfId="478" xr:uid="{00000000-0005-0000-0000-0000DB010000}"/>
    <cellStyle name="Calculation 8" xfId="479" xr:uid="{00000000-0005-0000-0000-0000DC010000}"/>
    <cellStyle name="Calculation 8 2" xfId="480" xr:uid="{00000000-0005-0000-0000-0000DD010000}"/>
    <cellStyle name="Calculation 8 3" xfId="481" xr:uid="{00000000-0005-0000-0000-0000DE010000}"/>
    <cellStyle name="Calculation 8 4" xfId="482" xr:uid="{00000000-0005-0000-0000-0000DF010000}"/>
    <cellStyle name="Calculation 9" xfId="483" xr:uid="{00000000-0005-0000-0000-0000E0010000}"/>
    <cellStyle name="Calculation 9 2" xfId="484" xr:uid="{00000000-0005-0000-0000-0000E1010000}"/>
    <cellStyle name="Calculation 9 3" xfId="485" xr:uid="{00000000-0005-0000-0000-0000E2010000}"/>
    <cellStyle name="Calculation 9 4" xfId="486" xr:uid="{00000000-0005-0000-0000-0000E3010000}"/>
    <cellStyle name="Check Cell 2" xfId="487" xr:uid="{00000000-0005-0000-0000-0000E4010000}"/>
    <cellStyle name="Check Cell 2 2" xfId="488" xr:uid="{00000000-0005-0000-0000-0000E5010000}"/>
    <cellStyle name="Check Cell 2 3" xfId="489" xr:uid="{00000000-0005-0000-0000-0000E6010000}"/>
    <cellStyle name="Check Cell 2 4" xfId="490" xr:uid="{00000000-0005-0000-0000-0000E7010000}"/>
    <cellStyle name="Check Cell 2 5" xfId="491" xr:uid="{00000000-0005-0000-0000-0000E8010000}"/>
    <cellStyle name="Check Cell 3" xfId="492" xr:uid="{00000000-0005-0000-0000-0000E9010000}"/>
    <cellStyle name="Check Cell 3 2" xfId="493" xr:uid="{00000000-0005-0000-0000-0000EA010000}"/>
    <cellStyle name="COLHDR" xfId="494" xr:uid="{00000000-0005-0000-0000-0000EB010000}"/>
    <cellStyle name="COLHDR$ZP$" xfId="495" xr:uid="{00000000-0005-0000-0000-0000EC010000}"/>
    <cellStyle name="Column Title" xfId="496" xr:uid="{00000000-0005-0000-0000-0000ED010000}"/>
    <cellStyle name="ColumnHeading" xfId="497" xr:uid="{00000000-0005-0000-0000-0000EE010000}"/>
    <cellStyle name="COLUMNS" xfId="498" xr:uid="{00000000-0005-0000-0000-0000EF010000}"/>
    <cellStyle name="Comma" xfId="1" builtinId="3"/>
    <cellStyle name="Comma [00]" xfId="499" xr:uid="{00000000-0005-0000-0000-0000F1010000}"/>
    <cellStyle name="Comma [2]" xfId="500" xr:uid="{00000000-0005-0000-0000-0000F2010000}"/>
    <cellStyle name="Comma 10" xfId="501" xr:uid="{00000000-0005-0000-0000-0000F3010000}"/>
    <cellStyle name="Comma 10 2" xfId="502" xr:uid="{00000000-0005-0000-0000-0000F4010000}"/>
    <cellStyle name="Comma 11" xfId="503" xr:uid="{00000000-0005-0000-0000-0000F5010000}"/>
    <cellStyle name="Comma 12" xfId="504" xr:uid="{00000000-0005-0000-0000-0000F6010000}"/>
    <cellStyle name="Comma 13" xfId="505" xr:uid="{00000000-0005-0000-0000-0000F7010000}"/>
    <cellStyle name="Comma 14" xfId="506" xr:uid="{00000000-0005-0000-0000-0000F8010000}"/>
    <cellStyle name="Comma 15" xfId="507" xr:uid="{00000000-0005-0000-0000-0000F9010000}"/>
    <cellStyle name="Comma 15 2" xfId="508" xr:uid="{00000000-0005-0000-0000-0000FA010000}"/>
    <cellStyle name="Comma 16" xfId="509" xr:uid="{00000000-0005-0000-0000-0000FB010000}"/>
    <cellStyle name="Comma 17" xfId="510" xr:uid="{00000000-0005-0000-0000-0000FC010000}"/>
    <cellStyle name="Comma 18" xfId="511" xr:uid="{00000000-0005-0000-0000-0000FD010000}"/>
    <cellStyle name="Comma 19" xfId="512" xr:uid="{00000000-0005-0000-0000-0000FE010000}"/>
    <cellStyle name="Comma 2" xfId="513" xr:uid="{00000000-0005-0000-0000-0000FF010000}"/>
    <cellStyle name="Comma 2 2" xfId="514" xr:uid="{00000000-0005-0000-0000-000000020000}"/>
    <cellStyle name="Comma 2 2 10" xfId="515" xr:uid="{00000000-0005-0000-0000-000001020000}"/>
    <cellStyle name="Comma 2 2 11" xfId="516" xr:uid="{00000000-0005-0000-0000-000002020000}"/>
    <cellStyle name="Comma 2 2 12" xfId="517" xr:uid="{00000000-0005-0000-0000-000003020000}"/>
    <cellStyle name="Comma 2 2 2" xfId="518" xr:uid="{00000000-0005-0000-0000-000004020000}"/>
    <cellStyle name="Comma 2 2 2 2" xfId="519" xr:uid="{00000000-0005-0000-0000-000005020000}"/>
    <cellStyle name="Comma 2 2 2 3" xfId="520" xr:uid="{00000000-0005-0000-0000-000006020000}"/>
    <cellStyle name="Comma 2 2 2 4" xfId="521" xr:uid="{00000000-0005-0000-0000-000007020000}"/>
    <cellStyle name="Comma 2 2 3" xfId="522" xr:uid="{00000000-0005-0000-0000-000008020000}"/>
    <cellStyle name="Comma 2 2 3 2" xfId="523" xr:uid="{00000000-0005-0000-0000-000009020000}"/>
    <cellStyle name="Comma 2 2 3 3" xfId="524" xr:uid="{00000000-0005-0000-0000-00000A020000}"/>
    <cellStyle name="Comma 2 2 3 4" xfId="525" xr:uid="{00000000-0005-0000-0000-00000B020000}"/>
    <cellStyle name="Comma 2 2 4" xfId="526" xr:uid="{00000000-0005-0000-0000-00000C020000}"/>
    <cellStyle name="Comma 2 2 4 2" xfId="527" xr:uid="{00000000-0005-0000-0000-00000D020000}"/>
    <cellStyle name="Comma 2 2 4 3" xfId="528" xr:uid="{00000000-0005-0000-0000-00000E020000}"/>
    <cellStyle name="Comma 2 2 4 4" xfId="529" xr:uid="{00000000-0005-0000-0000-00000F020000}"/>
    <cellStyle name="Comma 2 2 5" xfId="530" xr:uid="{00000000-0005-0000-0000-000010020000}"/>
    <cellStyle name="Comma 2 2 5 2" xfId="531" xr:uid="{00000000-0005-0000-0000-000011020000}"/>
    <cellStyle name="Comma 2 2 5 3" xfId="532" xr:uid="{00000000-0005-0000-0000-000012020000}"/>
    <cellStyle name="Comma 2 2 5 4" xfId="533" xr:uid="{00000000-0005-0000-0000-000013020000}"/>
    <cellStyle name="Comma 2 2 6" xfId="534" xr:uid="{00000000-0005-0000-0000-000014020000}"/>
    <cellStyle name="Comma 2 2 6 2" xfId="535" xr:uid="{00000000-0005-0000-0000-000015020000}"/>
    <cellStyle name="Comma 2 2 6 3" xfId="536" xr:uid="{00000000-0005-0000-0000-000016020000}"/>
    <cellStyle name="Comma 2 2 6 4" xfId="537" xr:uid="{00000000-0005-0000-0000-000017020000}"/>
    <cellStyle name="Comma 2 2 7" xfId="538" xr:uid="{00000000-0005-0000-0000-000018020000}"/>
    <cellStyle name="Comma 2 2 7 2" xfId="539" xr:uid="{00000000-0005-0000-0000-000019020000}"/>
    <cellStyle name="Comma 2 2 7 3" xfId="540" xr:uid="{00000000-0005-0000-0000-00001A020000}"/>
    <cellStyle name="Comma 2 2 7 4" xfId="541" xr:uid="{00000000-0005-0000-0000-00001B020000}"/>
    <cellStyle name="Comma 2 2 8" xfId="542" xr:uid="{00000000-0005-0000-0000-00001C020000}"/>
    <cellStyle name="Comma 2 2 8 2" xfId="543" xr:uid="{00000000-0005-0000-0000-00001D020000}"/>
    <cellStyle name="Comma 2 2 8 3" xfId="544" xr:uid="{00000000-0005-0000-0000-00001E020000}"/>
    <cellStyle name="Comma 2 2 8 4" xfId="545" xr:uid="{00000000-0005-0000-0000-00001F020000}"/>
    <cellStyle name="Comma 2 2 9" xfId="546" xr:uid="{00000000-0005-0000-0000-000020020000}"/>
    <cellStyle name="Comma 2 2 9 2" xfId="547" xr:uid="{00000000-0005-0000-0000-000021020000}"/>
    <cellStyle name="Comma 2 3" xfId="548" xr:uid="{00000000-0005-0000-0000-000022020000}"/>
    <cellStyle name="Comma 2 3 2" xfId="549" xr:uid="{00000000-0005-0000-0000-000023020000}"/>
    <cellStyle name="Comma 2 4" xfId="550" xr:uid="{00000000-0005-0000-0000-000024020000}"/>
    <cellStyle name="Comma 2 5" xfId="551" xr:uid="{00000000-0005-0000-0000-000025020000}"/>
    <cellStyle name="Comma 2 5 2" xfId="552" xr:uid="{00000000-0005-0000-0000-000026020000}"/>
    <cellStyle name="Comma 2 6" xfId="553" xr:uid="{00000000-0005-0000-0000-000027020000}"/>
    <cellStyle name="Comma 2 7" xfId="554" xr:uid="{00000000-0005-0000-0000-000028020000}"/>
    <cellStyle name="Comma 2 8" xfId="555" xr:uid="{00000000-0005-0000-0000-000029020000}"/>
    <cellStyle name="Comma 20" xfId="556" xr:uid="{00000000-0005-0000-0000-00002A020000}"/>
    <cellStyle name="Comma 21" xfId="557" xr:uid="{00000000-0005-0000-0000-00002B020000}"/>
    <cellStyle name="Comma 22" xfId="558" xr:uid="{00000000-0005-0000-0000-00002C020000}"/>
    <cellStyle name="Comma 23" xfId="559" xr:uid="{00000000-0005-0000-0000-00002D020000}"/>
    <cellStyle name="Comma 24" xfId="560" xr:uid="{00000000-0005-0000-0000-00002E020000}"/>
    <cellStyle name="Comma 25" xfId="561" xr:uid="{00000000-0005-0000-0000-00002F020000}"/>
    <cellStyle name="Comma 26" xfId="562" xr:uid="{00000000-0005-0000-0000-000030020000}"/>
    <cellStyle name="Comma 27" xfId="563" xr:uid="{00000000-0005-0000-0000-000031020000}"/>
    <cellStyle name="Comma 28" xfId="564" xr:uid="{00000000-0005-0000-0000-000032020000}"/>
    <cellStyle name="Comma 29" xfId="565" xr:uid="{00000000-0005-0000-0000-000033020000}"/>
    <cellStyle name="Comma 3" xfId="566" xr:uid="{00000000-0005-0000-0000-000034020000}"/>
    <cellStyle name="Comma 3 10" xfId="567" xr:uid="{00000000-0005-0000-0000-000035020000}"/>
    <cellStyle name="Comma 3 11" xfId="568" xr:uid="{00000000-0005-0000-0000-000036020000}"/>
    <cellStyle name="Comma 3 11 2" xfId="569" xr:uid="{00000000-0005-0000-0000-000037020000}"/>
    <cellStyle name="Comma 3 11 3" xfId="570" xr:uid="{00000000-0005-0000-0000-000038020000}"/>
    <cellStyle name="Comma 3 12" xfId="571" xr:uid="{00000000-0005-0000-0000-000039020000}"/>
    <cellStyle name="Comma 3 13" xfId="572" xr:uid="{00000000-0005-0000-0000-00003A020000}"/>
    <cellStyle name="Comma 3 2" xfId="573" xr:uid="{00000000-0005-0000-0000-00003B020000}"/>
    <cellStyle name="Comma 3 2 2" xfId="574" xr:uid="{00000000-0005-0000-0000-00003C020000}"/>
    <cellStyle name="Comma 3 2 2 2" xfId="575" xr:uid="{00000000-0005-0000-0000-00003D020000}"/>
    <cellStyle name="Comma 3 2 3" xfId="576" xr:uid="{00000000-0005-0000-0000-00003E020000}"/>
    <cellStyle name="Comma 3 2 4" xfId="577" xr:uid="{00000000-0005-0000-0000-00003F020000}"/>
    <cellStyle name="Comma 3 2 5" xfId="578" xr:uid="{00000000-0005-0000-0000-000040020000}"/>
    <cellStyle name="Comma 3 2 6" xfId="579" xr:uid="{00000000-0005-0000-0000-000041020000}"/>
    <cellStyle name="Comma 3 3" xfId="580" xr:uid="{00000000-0005-0000-0000-000042020000}"/>
    <cellStyle name="Comma 3 3 2" xfId="581" xr:uid="{00000000-0005-0000-0000-000043020000}"/>
    <cellStyle name="Comma 3 3 3" xfId="582" xr:uid="{00000000-0005-0000-0000-000044020000}"/>
    <cellStyle name="Comma 3 3 4" xfId="583" xr:uid="{00000000-0005-0000-0000-000045020000}"/>
    <cellStyle name="Comma 3 4" xfId="584" xr:uid="{00000000-0005-0000-0000-000046020000}"/>
    <cellStyle name="Comma 3 4 2" xfId="585" xr:uid="{00000000-0005-0000-0000-000047020000}"/>
    <cellStyle name="Comma 3 4 3" xfId="586" xr:uid="{00000000-0005-0000-0000-000048020000}"/>
    <cellStyle name="Comma 3 4 4" xfId="587" xr:uid="{00000000-0005-0000-0000-000049020000}"/>
    <cellStyle name="Comma 3 5" xfId="588" xr:uid="{00000000-0005-0000-0000-00004A020000}"/>
    <cellStyle name="Comma 3 5 2" xfId="589" xr:uid="{00000000-0005-0000-0000-00004B020000}"/>
    <cellStyle name="Comma 3 5 3" xfId="590" xr:uid="{00000000-0005-0000-0000-00004C020000}"/>
    <cellStyle name="Comma 3 5 4" xfId="591" xr:uid="{00000000-0005-0000-0000-00004D020000}"/>
    <cellStyle name="Comma 3 6" xfId="592" xr:uid="{00000000-0005-0000-0000-00004E020000}"/>
    <cellStyle name="Comma 3 6 2" xfId="593" xr:uid="{00000000-0005-0000-0000-00004F020000}"/>
    <cellStyle name="Comma 3 6 3" xfId="594" xr:uid="{00000000-0005-0000-0000-000050020000}"/>
    <cellStyle name="Comma 3 6 4" xfId="595" xr:uid="{00000000-0005-0000-0000-000051020000}"/>
    <cellStyle name="Comma 3 7" xfId="596" xr:uid="{00000000-0005-0000-0000-000052020000}"/>
    <cellStyle name="Comma 3 7 2" xfId="597" xr:uid="{00000000-0005-0000-0000-000053020000}"/>
    <cellStyle name="Comma 3 7 3" xfId="598" xr:uid="{00000000-0005-0000-0000-000054020000}"/>
    <cellStyle name="Comma 3 7 4" xfId="599" xr:uid="{00000000-0005-0000-0000-000055020000}"/>
    <cellStyle name="Comma 3 8" xfId="600" xr:uid="{00000000-0005-0000-0000-000056020000}"/>
    <cellStyle name="Comma 3 8 2" xfId="601" xr:uid="{00000000-0005-0000-0000-000057020000}"/>
    <cellStyle name="Comma 3 8 3" xfId="602" xr:uid="{00000000-0005-0000-0000-000058020000}"/>
    <cellStyle name="Comma 3 8 4" xfId="603" xr:uid="{00000000-0005-0000-0000-000059020000}"/>
    <cellStyle name="Comma 3 9" xfId="604" xr:uid="{00000000-0005-0000-0000-00005A020000}"/>
    <cellStyle name="Comma 3 9 2" xfId="605" xr:uid="{00000000-0005-0000-0000-00005B020000}"/>
    <cellStyle name="Comma 3 9 2 2" xfId="606" xr:uid="{00000000-0005-0000-0000-00005C020000}"/>
    <cellStyle name="Comma 3 9 3" xfId="607" xr:uid="{00000000-0005-0000-0000-00005D020000}"/>
    <cellStyle name="Comma 30" xfId="608" xr:uid="{00000000-0005-0000-0000-00005E020000}"/>
    <cellStyle name="Comma 31" xfId="1837" xr:uid="{00000000-0005-0000-0000-00005F020000}"/>
    <cellStyle name="Comma 4" xfId="609" xr:uid="{00000000-0005-0000-0000-000060020000}"/>
    <cellStyle name="Comma 4 2" xfId="610" xr:uid="{00000000-0005-0000-0000-000061020000}"/>
    <cellStyle name="Comma 4 2 2" xfId="611" xr:uid="{00000000-0005-0000-0000-000062020000}"/>
    <cellStyle name="Comma 4 3" xfId="612" xr:uid="{00000000-0005-0000-0000-000063020000}"/>
    <cellStyle name="Comma 4 4" xfId="613" xr:uid="{00000000-0005-0000-0000-000064020000}"/>
    <cellStyle name="Comma 4 5" xfId="614" xr:uid="{00000000-0005-0000-0000-000065020000}"/>
    <cellStyle name="Comma 5" xfId="615" xr:uid="{00000000-0005-0000-0000-000066020000}"/>
    <cellStyle name="Comma 5 2" xfId="616" xr:uid="{00000000-0005-0000-0000-000067020000}"/>
    <cellStyle name="Comma 5 3" xfId="617" xr:uid="{00000000-0005-0000-0000-000068020000}"/>
    <cellStyle name="Comma 5 3 2" xfId="618" xr:uid="{00000000-0005-0000-0000-000069020000}"/>
    <cellStyle name="Comma 5 3 2 2" xfId="619" xr:uid="{00000000-0005-0000-0000-00006A020000}"/>
    <cellStyle name="Comma 5 3 3" xfId="620" xr:uid="{00000000-0005-0000-0000-00006B020000}"/>
    <cellStyle name="Comma 5 4" xfId="621" xr:uid="{00000000-0005-0000-0000-00006C020000}"/>
    <cellStyle name="Comma 5 4 2" xfId="622" xr:uid="{00000000-0005-0000-0000-00006D020000}"/>
    <cellStyle name="Comma 5 5" xfId="623" xr:uid="{00000000-0005-0000-0000-00006E020000}"/>
    <cellStyle name="Comma 5 5 2" xfId="624" xr:uid="{00000000-0005-0000-0000-00006F020000}"/>
    <cellStyle name="Comma 5 6" xfId="625" xr:uid="{00000000-0005-0000-0000-000070020000}"/>
    <cellStyle name="Comma 6" xfId="626" xr:uid="{00000000-0005-0000-0000-000071020000}"/>
    <cellStyle name="Comma 6 2" xfId="627" xr:uid="{00000000-0005-0000-0000-000072020000}"/>
    <cellStyle name="Comma 6 2 2" xfId="628" xr:uid="{00000000-0005-0000-0000-000073020000}"/>
    <cellStyle name="Comma 6 2 2 2" xfId="629" xr:uid="{00000000-0005-0000-0000-000074020000}"/>
    <cellStyle name="Comma 6 2 3" xfId="630" xr:uid="{00000000-0005-0000-0000-000075020000}"/>
    <cellStyle name="Comma 6 3" xfId="631" xr:uid="{00000000-0005-0000-0000-000076020000}"/>
    <cellStyle name="Comma 6 3 2" xfId="632" xr:uid="{00000000-0005-0000-0000-000077020000}"/>
    <cellStyle name="Comma 6 4" xfId="633" xr:uid="{00000000-0005-0000-0000-000078020000}"/>
    <cellStyle name="Comma 6 4 2" xfId="634" xr:uid="{00000000-0005-0000-0000-000079020000}"/>
    <cellStyle name="Comma 6 5" xfId="635" xr:uid="{00000000-0005-0000-0000-00007A020000}"/>
    <cellStyle name="Comma 7" xfId="636" xr:uid="{00000000-0005-0000-0000-00007B020000}"/>
    <cellStyle name="Comma 7 2" xfId="637" xr:uid="{00000000-0005-0000-0000-00007C020000}"/>
    <cellStyle name="Comma 7 2 2" xfId="638" xr:uid="{00000000-0005-0000-0000-00007D020000}"/>
    <cellStyle name="Comma 7 3" xfId="639" xr:uid="{00000000-0005-0000-0000-00007E020000}"/>
    <cellStyle name="Comma 8" xfId="640" xr:uid="{00000000-0005-0000-0000-00007F020000}"/>
    <cellStyle name="Comma 8 2" xfId="641" xr:uid="{00000000-0005-0000-0000-000080020000}"/>
    <cellStyle name="Comma 9" xfId="642" xr:uid="{00000000-0005-0000-0000-000081020000}"/>
    <cellStyle name="Comma 9 2" xfId="643" xr:uid="{00000000-0005-0000-0000-000082020000}"/>
    <cellStyle name="comma zerodec" xfId="644" xr:uid="{00000000-0005-0000-0000-000083020000}"/>
    <cellStyle name="Comma0" xfId="645" xr:uid="{00000000-0005-0000-0000-000084020000}"/>
    <cellStyle name="Comma0 - Style3" xfId="646" xr:uid="{00000000-0005-0000-0000-000085020000}"/>
    <cellStyle name="Comma0 - Style4" xfId="647" xr:uid="{00000000-0005-0000-0000-000086020000}"/>
    <cellStyle name="Comma0_1Q Membership Example for Anna" xfId="648" xr:uid="{00000000-0005-0000-0000-000087020000}"/>
    <cellStyle name="Comma1 - Style1" xfId="649" xr:uid="{00000000-0005-0000-0000-000088020000}"/>
    <cellStyle name="Copied" xfId="650" xr:uid="{00000000-0005-0000-0000-000089020000}"/>
    <cellStyle name="Curren - Style1" xfId="651" xr:uid="{00000000-0005-0000-0000-00008A020000}"/>
    <cellStyle name="Currency [00]" xfId="652" xr:uid="{00000000-0005-0000-0000-00008B020000}"/>
    <cellStyle name="Currency 10" xfId="653" xr:uid="{00000000-0005-0000-0000-00008C020000}"/>
    <cellStyle name="Currency 11" xfId="654" xr:uid="{00000000-0005-0000-0000-00008D020000}"/>
    <cellStyle name="Currency 12" xfId="655" xr:uid="{00000000-0005-0000-0000-00008E020000}"/>
    <cellStyle name="Currency 13" xfId="656" xr:uid="{00000000-0005-0000-0000-00008F020000}"/>
    <cellStyle name="Currency 14" xfId="657" xr:uid="{00000000-0005-0000-0000-000090020000}"/>
    <cellStyle name="Currency 15" xfId="658" xr:uid="{00000000-0005-0000-0000-000091020000}"/>
    <cellStyle name="Currency 16" xfId="659" xr:uid="{00000000-0005-0000-0000-000092020000}"/>
    <cellStyle name="Currency 17" xfId="660" xr:uid="{00000000-0005-0000-0000-000093020000}"/>
    <cellStyle name="Currency 18" xfId="661" xr:uid="{00000000-0005-0000-0000-000094020000}"/>
    <cellStyle name="Currency 19" xfId="662" xr:uid="{00000000-0005-0000-0000-000095020000}"/>
    <cellStyle name="Currency 2" xfId="663" xr:uid="{00000000-0005-0000-0000-000096020000}"/>
    <cellStyle name="Currency 2 2" xfId="664" xr:uid="{00000000-0005-0000-0000-000097020000}"/>
    <cellStyle name="Currency 2 2 10" xfId="665" xr:uid="{00000000-0005-0000-0000-000098020000}"/>
    <cellStyle name="Currency 2 2 11" xfId="666" xr:uid="{00000000-0005-0000-0000-000099020000}"/>
    <cellStyle name="Currency 2 2 2" xfId="667" xr:uid="{00000000-0005-0000-0000-00009A020000}"/>
    <cellStyle name="Currency 2 2 2 2" xfId="668" xr:uid="{00000000-0005-0000-0000-00009B020000}"/>
    <cellStyle name="Currency 2 2 2 3" xfId="669" xr:uid="{00000000-0005-0000-0000-00009C020000}"/>
    <cellStyle name="Currency 2 2 2 4" xfId="670" xr:uid="{00000000-0005-0000-0000-00009D020000}"/>
    <cellStyle name="Currency 2 2 3" xfId="671" xr:uid="{00000000-0005-0000-0000-00009E020000}"/>
    <cellStyle name="Currency 2 2 3 2" xfId="672" xr:uid="{00000000-0005-0000-0000-00009F020000}"/>
    <cellStyle name="Currency 2 2 3 3" xfId="673" xr:uid="{00000000-0005-0000-0000-0000A0020000}"/>
    <cellStyle name="Currency 2 2 3 4" xfId="674" xr:uid="{00000000-0005-0000-0000-0000A1020000}"/>
    <cellStyle name="Currency 2 2 4" xfId="675" xr:uid="{00000000-0005-0000-0000-0000A2020000}"/>
    <cellStyle name="Currency 2 2 4 2" xfId="676" xr:uid="{00000000-0005-0000-0000-0000A3020000}"/>
    <cellStyle name="Currency 2 2 4 3" xfId="677" xr:uid="{00000000-0005-0000-0000-0000A4020000}"/>
    <cellStyle name="Currency 2 2 4 4" xfId="678" xr:uid="{00000000-0005-0000-0000-0000A5020000}"/>
    <cellStyle name="Currency 2 2 5" xfId="679" xr:uid="{00000000-0005-0000-0000-0000A6020000}"/>
    <cellStyle name="Currency 2 2 5 2" xfId="680" xr:uid="{00000000-0005-0000-0000-0000A7020000}"/>
    <cellStyle name="Currency 2 2 5 3" xfId="681" xr:uid="{00000000-0005-0000-0000-0000A8020000}"/>
    <cellStyle name="Currency 2 2 5 4" xfId="682" xr:uid="{00000000-0005-0000-0000-0000A9020000}"/>
    <cellStyle name="Currency 2 2 6" xfId="683" xr:uid="{00000000-0005-0000-0000-0000AA020000}"/>
    <cellStyle name="Currency 2 2 6 2" xfId="684" xr:uid="{00000000-0005-0000-0000-0000AB020000}"/>
    <cellStyle name="Currency 2 2 6 3" xfId="685" xr:uid="{00000000-0005-0000-0000-0000AC020000}"/>
    <cellStyle name="Currency 2 2 6 4" xfId="686" xr:uid="{00000000-0005-0000-0000-0000AD020000}"/>
    <cellStyle name="Currency 2 2 7" xfId="687" xr:uid="{00000000-0005-0000-0000-0000AE020000}"/>
    <cellStyle name="Currency 2 2 7 2" xfId="688" xr:uid="{00000000-0005-0000-0000-0000AF020000}"/>
    <cellStyle name="Currency 2 2 7 3" xfId="689" xr:uid="{00000000-0005-0000-0000-0000B0020000}"/>
    <cellStyle name="Currency 2 2 7 4" xfId="690" xr:uid="{00000000-0005-0000-0000-0000B1020000}"/>
    <cellStyle name="Currency 2 2 8" xfId="691" xr:uid="{00000000-0005-0000-0000-0000B2020000}"/>
    <cellStyle name="Currency 2 2 8 2" xfId="692" xr:uid="{00000000-0005-0000-0000-0000B3020000}"/>
    <cellStyle name="Currency 2 2 8 3" xfId="693" xr:uid="{00000000-0005-0000-0000-0000B4020000}"/>
    <cellStyle name="Currency 2 2 8 4" xfId="694" xr:uid="{00000000-0005-0000-0000-0000B5020000}"/>
    <cellStyle name="Currency 2 2 9" xfId="695" xr:uid="{00000000-0005-0000-0000-0000B6020000}"/>
    <cellStyle name="Currency 2 3" xfId="696" xr:uid="{00000000-0005-0000-0000-0000B7020000}"/>
    <cellStyle name="Currency 2 3 2" xfId="697" xr:uid="{00000000-0005-0000-0000-0000B8020000}"/>
    <cellStyle name="Currency 2 4" xfId="698" xr:uid="{00000000-0005-0000-0000-0000B9020000}"/>
    <cellStyle name="Currency 2 5" xfId="699" xr:uid="{00000000-0005-0000-0000-0000BA020000}"/>
    <cellStyle name="Currency 2 6" xfId="700" xr:uid="{00000000-0005-0000-0000-0000BB020000}"/>
    <cellStyle name="Currency 20" xfId="701" xr:uid="{00000000-0005-0000-0000-0000BC020000}"/>
    <cellStyle name="Currency 3" xfId="702" xr:uid="{00000000-0005-0000-0000-0000BD020000}"/>
    <cellStyle name="Currency 3 10" xfId="703" xr:uid="{00000000-0005-0000-0000-0000BE020000}"/>
    <cellStyle name="Currency 3 11" xfId="704" xr:uid="{00000000-0005-0000-0000-0000BF020000}"/>
    <cellStyle name="Currency 3 2" xfId="705" xr:uid="{00000000-0005-0000-0000-0000C0020000}"/>
    <cellStyle name="Currency 3 2 2" xfId="706" xr:uid="{00000000-0005-0000-0000-0000C1020000}"/>
    <cellStyle name="Currency 3 2 3" xfId="707" xr:uid="{00000000-0005-0000-0000-0000C2020000}"/>
    <cellStyle name="Currency 3 2 4" xfId="708" xr:uid="{00000000-0005-0000-0000-0000C3020000}"/>
    <cellStyle name="Currency 3 3" xfId="709" xr:uid="{00000000-0005-0000-0000-0000C4020000}"/>
    <cellStyle name="Currency 3 3 2" xfId="710" xr:uid="{00000000-0005-0000-0000-0000C5020000}"/>
    <cellStyle name="Currency 3 3 3" xfId="711" xr:uid="{00000000-0005-0000-0000-0000C6020000}"/>
    <cellStyle name="Currency 3 3 4" xfId="712" xr:uid="{00000000-0005-0000-0000-0000C7020000}"/>
    <cellStyle name="Currency 3 4" xfId="713" xr:uid="{00000000-0005-0000-0000-0000C8020000}"/>
    <cellStyle name="Currency 3 4 2" xfId="714" xr:uid="{00000000-0005-0000-0000-0000C9020000}"/>
    <cellStyle name="Currency 3 4 3" xfId="715" xr:uid="{00000000-0005-0000-0000-0000CA020000}"/>
    <cellStyle name="Currency 3 4 4" xfId="716" xr:uid="{00000000-0005-0000-0000-0000CB020000}"/>
    <cellStyle name="Currency 3 5" xfId="717" xr:uid="{00000000-0005-0000-0000-0000CC020000}"/>
    <cellStyle name="Currency 3 5 2" xfId="718" xr:uid="{00000000-0005-0000-0000-0000CD020000}"/>
    <cellStyle name="Currency 3 5 3" xfId="719" xr:uid="{00000000-0005-0000-0000-0000CE020000}"/>
    <cellStyle name="Currency 3 5 4" xfId="720" xr:uid="{00000000-0005-0000-0000-0000CF020000}"/>
    <cellStyle name="Currency 3 6" xfId="721" xr:uid="{00000000-0005-0000-0000-0000D0020000}"/>
    <cellStyle name="Currency 3 6 2" xfId="722" xr:uid="{00000000-0005-0000-0000-0000D1020000}"/>
    <cellStyle name="Currency 3 6 3" xfId="723" xr:uid="{00000000-0005-0000-0000-0000D2020000}"/>
    <cellStyle name="Currency 3 6 4" xfId="724" xr:uid="{00000000-0005-0000-0000-0000D3020000}"/>
    <cellStyle name="Currency 3 7" xfId="725" xr:uid="{00000000-0005-0000-0000-0000D4020000}"/>
    <cellStyle name="Currency 3 7 2" xfId="726" xr:uid="{00000000-0005-0000-0000-0000D5020000}"/>
    <cellStyle name="Currency 3 7 3" xfId="727" xr:uid="{00000000-0005-0000-0000-0000D6020000}"/>
    <cellStyle name="Currency 3 7 4" xfId="728" xr:uid="{00000000-0005-0000-0000-0000D7020000}"/>
    <cellStyle name="Currency 3 8" xfId="729" xr:uid="{00000000-0005-0000-0000-0000D8020000}"/>
    <cellStyle name="Currency 3 8 2" xfId="730" xr:uid="{00000000-0005-0000-0000-0000D9020000}"/>
    <cellStyle name="Currency 3 8 3" xfId="731" xr:uid="{00000000-0005-0000-0000-0000DA020000}"/>
    <cellStyle name="Currency 3 8 4" xfId="732" xr:uid="{00000000-0005-0000-0000-0000DB020000}"/>
    <cellStyle name="Currency 3 9" xfId="733" xr:uid="{00000000-0005-0000-0000-0000DC020000}"/>
    <cellStyle name="Currency 4" xfId="734" xr:uid="{00000000-0005-0000-0000-0000DD020000}"/>
    <cellStyle name="Currency 4 2" xfId="735" xr:uid="{00000000-0005-0000-0000-0000DE020000}"/>
    <cellStyle name="Currency 4 2 2" xfId="736" xr:uid="{00000000-0005-0000-0000-0000DF020000}"/>
    <cellStyle name="Currency 4 3" xfId="737" xr:uid="{00000000-0005-0000-0000-0000E0020000}"/>
    <cellStyle name="Currency 4 3 2" xfId="738" xr:uid="{00000000-0005-0000-0000-0000E1020000}"/>
    <cellStyle name="Currency 4 4" xfId="739" xr:uid="{00000000-0005-0000-0000-0000E2020000}"/>
    <cellStyle name="Currency 4 5" xfId="740" xr:uid="{00000000-0005-0000-0000-0000E3020000}"/>
    <cellStyle name="Currency 4 6" xfId="741" xr:uid="{00000000-0005-0000-0000-0000E4020000}"/>
    <cellStyle name="Currency 5" xfId="742" xr:uid="{00000000-0005-0000-0000-0000E5020000}"/>
    <cellStyle name="Currency 5 2" xfId="743" xr:uid="{00000000-0005-0000-0000-0000E6020000}"/>
    <cellStyle name="Currency 6" xfId="744" xr:uid="{00000000-0005-0000-0000-0000E7020000}"/>
    <cellStyle name="Currency 7" xfId="745" xr:uid="{00000000-0005-0000-0000-0000E8020000}"/>
    <cellStyle name="Currency 7 2" xfId="746" xr:uid="{00000000-0005-0000-0000-0000E9020000}"/>
    <cellStyle name="Currency 7 3" xfId="747" xr:uid="{00000000-0005-0000-0000-0000EA020000}"/>
    <cellStyle name="Currency 8" xfId="748" xr:uid="{00000000-0005-0000-0000-0000EB020000}"/>
    <cellStyle name="Currency 9" xfId="749" xr:uid="{00000000-0005-0000-0000-0000EC020000}"/>
    <cellStyle name="Currency0" xfId="750" xr:uid="{00000000-0005-0000-0000-0000ED020000}"/>
    <cellStyle name="Currency1" xfId="751" xr:uid="{00000000-0005-0000-0000-0000EE020000}"/>
    <cellStyle name="Date" xfId="752" xr:uid="{00000000-0005-0000-0000-0000EF020000}"/>
    <cellStyle name="Date Short" xfId="753" xr:uid="{00000000-0005-0000-0000-0000F0020000}"/>
    <cellStyle name="Date_01 MLN" xfId="754" xr:uid="{00000000-0005-0000-0000-0000F1020000}"/>
    <cellStyle name="DecimalsFour" xfId="755" xr:uid="{00000000-0005-0000-0000-0000F2020000}"/>
    <cellStyle name="DecimalsNone" xfId="756" xr:uid="{00000000-0005-0000-0000-0000F3020000}"/>
    <cellStyle name="DecimalsTwo" xfId="757" xr:uid="{00000000-0005-0000-0000-0000F4020000}"/>
    <cellStyle name="discount" xfId="758" xr:uid="{00000000-0005-0000-0000-0000F5020000}"/>
    <cellStyle name="Dollar (zero dec)" xfId="759" xr:uid="{00000000-0005-0000-0000-0000F6020000}"/>
    <cellStyle name="Enter Currency (0)" xfId="760" xr:uid="{00000000-0005-0000-0000-0000F7020000}"/>
    <cellStyle name="Enter Currency (2)" xfId="761" xr:uid="{00000000-0005-0000-0000-0000F8020000}"/>
    <cellStyle name="Enter Units (0)" xfId="762" xr:uid="{00000000-0005-0000-0000-0000F9020000}"/>
    <cellStyle name="Enter Units (1)" xfId="763" xr:uid="{00000000-0005-0000-0000-0000FA020000}"/>
    <cellStyle name="Enter Units (2)" xfId="764" xr:uid="{00000000-0005-0000-0000-0000FB020000}"/>
    <cellStyle name="Entered" xfId="765" xr:uid="{00000000-0005-0000-0000-0000FC020000}"/>
    <cellStyle name="Explanatory Text 2" xfId="766" xr:uid="{00000000-0005-0000-0000-0000FD020000}"/>
    <cellStyle name="Explanatory Text 2 2" xfId="767" xr:uid="{00000000-0005-0000-0000-0000FE020000}"/>
    <cellStyle name="Explanatory Text 2 3" xfId="768" xr:uid="{00000000-0005-0000-0000-0000FF020000}"/>
    <cellStyle name="Explanatory Text 3" xfId="769" xr:uid="{00000000-0005-0000-0000-000000030000}"/>
    <cellStyle name="ExtRef_Date" xfId="770" xr:uid="{00000000-0005-0000-0000-000001030000}"/>
    <cellStyle name="F2" xfId="771" xr:uid="{00000000-0005-0000-0000-000002030000}"/>
    <cellStyle name="F3" xfId="772" xr:uid="{00000000-0005-0000-0000-000003030000}"/>
    <cellStyle name="F4" xfId="773" xr:uid="{00000000-0005-0000-0000-000004030000}"/>
    <cellStyle name="F5" xfId="774" xr:uid="{00000000-0005-0000-0000-000005030000}"/>
    <cellStyle name="F6" xfId="775" xr:uid="{00000000-0005-0000-0000-000006030000}"/>
    <cellStyle name="F7" xfId="776" xr:uid="{00000000-0005-0000-0000-000007030000}"/>
    <cellStyle name="F8" xfId="777" xr:uid="{00000000-0005-0000-0000-000008030000}"/>
    <cellStyle name="Fixed" xfId="778" xr:uid="{00000000-0005-0000-0000-000009030000}"/>
    <cellStyle name="FIXED0" xfId="779" xr:uid="{00000000-0005-0000-0000-00000A030000}"/>
    <cellStyle name="FIXED0$ZP$" xfId="780" xr:uid="{00000000-0005-0000-0000-00000B030000}"/>
    <cellStyle name="FIXED0_Q2 variance explanation (inputs for 5A) v2" xfId="781" xr:uid="{00000000-0005-0000-0000-00000C030000}"/>
    <cellStyle name="FIXED2" xfId="782" xr:uid="{00000000-0005-0000-0000-00000D030000}"/>
    <cellStyle name="FIXED2$ZP$" xfId="783" xr:uid="{00000000-0005-0000-0000-00000E030000}"/>
    <cellStyle name="FIXED2_Q2 variance explanation (inputs for 5A) v2" xfId="784" xr:uid="{00000000-0005-0000-0000-00000F030000}"/>
    <cellStyle name="Fixed3 - Style3" xfId="785" xr:uid="{00000000-0005-0000-0000-000010030000}"/>
    <cellStyle name="Good 2" xfId="786" xr:uid="{00000000-0005-0000-0000-000011030000}"/>
    <cellStyle name="Good 2 2" xfId="787" xr:uid="{00000000-0005-0000-0000-000012030000}"/>
    <cellStyle name="Good 2 3" xfId="788" xr:uid="{00000000-0005-0000-0000-000013030000}"/>
    <cellStyle name="Good 2 4" xfId="789" xr:uid="{00000000-0005-0000-0000-000014030000}"/>
    <cellStyle name="Good 2 5" xfId="790" xr:uid="{00000000-0005-0000-0000-000015030000}"/>
    <cellStyle name="Good 3" xfId="791" xr:uid="{00000000-0005-0000-0000-000016030000}"/>
    <cellStyle name="Good 3 2" xfId="792" xr:uid="{00000000-0005-0000-0000-000017030000}"/>
    <cellStyle name="Grey" xfId="793" xr:uid="{00000000-0005-0000-0000-000018030000}"/>
    <cellStyle name="Header1" xfId="794" xr:uid="{00000000-0005-0000-0000-000019030000}"/>
    <cellStyle name="Header2" xfId="795" xr:uid="{00000000-0005-0000-0000-00001A030000}"/>
    <cellStyle name="Heading 1 2" xfId="796" xr:uid="{00000000-0005-0000-0000-00001B030000}"/>
    <cellStyle name="Heading 1 2 2" xfId="797" xr:uid="{00000000-0005-0000-0000-00001C030000}"/>
    <cellStyle name="Heading 1 2 3" xfId="798" xr:uid="{00000000-0005-0000-0000-00001D030000}"/>
    <cellStyle name="Heading 1 3" xfId="799" xr:uid="{00000000-0005-0000-0000-00001E030000}"/>
    <cellStyle name="Heading 2 2" xfId="800" xr:uid="{00000000-0005-0000-0000-00001F030000}"/>
    <cellStyle name="Heading 2 2 2" xfId="801" xr:uid="{00000000-0005-0000-0000-000020030000}"/>
    <cellStyle name="Heading 2 2 3" xfId="802" xr:uid="{00000000-0005-0000-0000-000021030000}"/>
    <cellStyle name="Heading 2 3" xfId="803" xr:uid="{00000000-0005-0000-0000-000022030000}"/>
    <cellStyle name="Heading 3 2" xfId="804" xr:uid="{00000000-0005-0000-0000-000023030000}"/>
    <cellStyle name="Heading 3 2 2" xfId="805" xr:uid="{00000000-0005-0000-0000-000024030000}"/>
    <cellStyle name="Heading 3 2 3" xfId="806" xr:uid="{00000000-0005-0000-0000-000025030000}"/>
    <cellStyle name="Heading 3 3" xfId="807" xr:uid="{00000000-0005-0000-0000-000026030000}"/>
    <cellStyle name="Heading 4 2" xfId="808" xr:uid="{00000000-0005-0000-0000-000027030000}"/>
    <cellStyle name="Heading 4 2 2" xfId="809" xr:uid="{00000000-0005-0000-0000-000028030000}"/>
    <cellStyle name="Heading 4 2 3" xfId="810" xr:uid="{00000000-0005-0000-0000-000029030000}"/>
    <cellStyle name="Heading 4 3" xfId="811" xr:uid="{00000000-0005-0000-0000-00002A030000}"/>
    <cellStyle name="HEADING1" xfId="812" xr:uid="{00000000-0005-0000-0000-00002B030000}"/>
    <cellStyle name="HEADING2" xfId="813" xr:uid="{00000000-0005-0000-0000-00002C030000}"/>
    <cellStyle name="HEADING3" xfId="814" xr:uid="{00000000-0005-0000-0000-00002D030000}"/>
    <cellStyle name="HEADINGS" xfId="815" xr:uid="{00000000-0005-0000-0000-00002E030000}"/>
    <cellStyle name="HEADINGSTOP" xfId="816" xr:uid="{00000000-0005-0000-0000-00002F030000}"/>
    <cellStyle name="Hidden" xfId="817" xr:uid="{00000000-0005-0000-0000-000030030000}"/>
    <cellStyle name="Hyperlink" xfId="1835" builtinId="8"/>
    <cellStyle name="Hyperlink 2" xfId="1839" xr:uid="{00000000-0005-0000-0000-000032030000}"/>
    <cellStyle name="Input [yellow]" xfId="818" xr:uid="{00000000-0005-0000-0000-000033030000}"/>
    <cellStyle name="Input 10" xfId="819" xr:uid="{00000000-0005-0000-0000-000034030000}"/>
    <cellStyle name="Input 10 2" xfId="820" xr:uid="{00000000-0005-0000-0000-000035030000}"/>
    <cellStyle name="Input 11" xfId="821" xr:uid="{00000000-0005-0000-0000-000036030000}"/>
    <cellStyle name="Input 12" xfId="822" xr:uid="{00000000-0005-0000-0000-000037030000}"/>
    <cellStyle name="Input 13" xfId="823" xr:uid="{00000000-0005-0000-0000-000038030000}"/>
    <cellStyle name="Input 14" xfId="824" xr:uid="{00000000-0005-0000-0000-000039030000}"/>
    <cellStyle name="Input 15" xfId="825" xr:uid="{00000000-0005-0000-0000-00003A030000}"/>
    <cellStyle name="Input 16" xfId="826" xr:uid="{00000000-0005-0000-0000-00003B030000}"/>
    <cellStyle name="Input 17" xfId="827" xr:uid="{00000000-0005-0000-0000-00003C030000}"/>
    <cellStyle name="Input 18" xfId="828" xr:uid="{00000000-0005-0000-0000-00003D030000}"/>
    <cellStyle name="Input 19" xfId="829" xr:uid="{00000000-0005-0000-0000-00003E030000}"/>
    <cellStyle name="Input 2" xfId="830" xr:uid="{00000000-0005-0000-0000-00003F030000}"/>
    <cellStyle name="Input 2 2" xfId="831" xr:uid="{00000000-0005-0000-0000-000040030000}"/>
    <cellStyle name="Input 2 3" xfId="832" xr:uid="{00000000-0005-0000-0000-000041030000}"/>
    <cellStyle name="Input 2 4" xfId="833" xr:uid="{00000000-0005-0000-0000-000042030000}"/>
    <cellStyle name="Input 2 5" xfId="834" xr:uid="{00000000-0005-0000-0000-000043030000}"/>
    <cellStyle name="Input 20" xfId="835" xr:uid="{00000000-0005-0000-0000-000044030000}"/>
    <cellStyle name="Input 21" xfId="836" xr:uid="{00000000-0005-0000-0000-000045030000}"/>
    <cellStyle name="Input 22" xfId="837" xr:uid="{00000000-0005-0000-0000-000046030000}"/>
    <cellStyle name="Input 3" xfId="838" xr:uid="{00000000-0005-0000-0000-000047030000}"/>
    <cellStyle name="Input 3 2" xfId="839" xr:uid="{00000000-0005-0000-0000-000048030000}"/>
    <cellStyle name="Input 3 3" xfId="840" xr:uid="{00000000-0005-0000-0000-000049030000}"/>
    <cellStyle name="Input 3 4" xfId="841" xr:uid="{00000000-0005-0000-0000-00004A030000}"/>
    <cellStyle name="Input 4" xfId="842" xr:uid="{00000000-0005-0000-0000-00004B030000}"/>
    <cellStyle name="Input 4 2" xfId="843" xr:uid="{00000000-0005-0000-0000-00004C030000}"/>
    <cellStyle name="Input 4 3" xfId="844" xr:uid="{00000000-0005-0000-0000-00004D030000}"/>
    <cellStyle name="Input 4 4" xfId="845" xr:uid="{00000000-0005-0000-0000-00004E030000}"/>
    <cellStyle name="Input 5" xfId="846" xr:uid="{00000000-0005-0000-0000-00004F030000}"/>
    <cellStyle name="Input 5 2" xfId="847" xr:uid="{00000000-0005-0000-0000-000050030000}"/>
    <cellStyle name="Input 5 3" xfId="848" xr:uid="{00000000-0005-0000-0000-000051030000}"/>
    <cellStyle name="Input 5 4" xfId="849" xr:uid="{00000000-0005-0000-0000-000052030000}"/>
    <cellStyle name="Input 6" xfId="850" xr:uid="{00000000-0005-0000-0000-000053030000}"/>
    <cellStyle name="Input 6 2" xfId="851" xr:uid="{00000000-0005-0000-0000-000054030000}"/>
    <cellStyle name="Input 6 3" xfId="852" xr:uid="{00000000-0005-0000-0000-000055030000}"/>
    <cellStyle name="Input 6 4" xfId="853" xr:uid="{00000000-0005-0000-0000-000056030000}"/>
    <cellStyle name="Input 7" xfId="854" xr:uid="{00000000-0005-0000-0000-000057030000}"/>
    <cellStyle name="Input 7 2" xfId="855" xr:uid="{00000000-0005-0000-0000-000058030000}"/>
    <cellStyle name="Input 7 3" xfId="856" xr:uid="{00000000-0005-0000-0000-000059030000}"/>
    <cellStyle name="Input 7 4" xfId="857" xr:uid="{00000000-0005-0000-0000-00005A030000}"/>
    <cellStyle name="Input 8" xfId="858" xr:uid="{00000000-0005-0000-0000-00005B030000}"/>
    <cellStyle name="Input 8 2" xfId="859" xr:uid="{00000000-0005-0000-0000-00005C030000}"/>
    <cellStyle name="Input 8 3" xfId="860" xr:uid="{00000000-0005-0000-0000-00005D030000}"/>
    <cellStyle name="Input 8 4" xfId="861" xr:uid="{00000000-0005-0000-0000-00005E030000}"/>
    <cellStyle name="Input 9" xfId="862" xr:uid="{00000000-0005-0000-0000-00005F030000}"/>
    <cellStyle name="Input 9 2" xfId="863" xr:uid="{00000000-0005-0000-0000-000060030000}"/>
    <cellStyle name="Input 9 3" xfId="864" xr:uid="{00000000-0005-0000-0000-000061030000}"/>
    <cellStyle name="Input 9 4" xfId="865" xr:uid="{00000000-0005-0000-0000-000062030000}"/>
    <cellStyle name="Invisible" xfId="866" xr:uid="{00000000-0005-0000-0000-000063030000}"/>
    <cellStyle name="Legal 8½ x 14 in" xfId="867" xr:uid="{00000000-0005-0000-0000-000064030000}"/>
    <cellStyle name="Level 1" xfId="868" xr:uid="{00000000-0005-0000-0000-000065030000}"/>
    <cellStyle name="Level 2" xfId="869" xr:uid="{00000000-0005-0000-0000-000066030000}"/>
    <cellStyle name="Level 3" xfId="870" xr:uid="{00000000-0005-0000-0000-000067030000}"/>
    <cellStyle name="Link Currency (0)" xfId="871" xr:uid="{00000000-0005-0000-0000-000068030000}"/>
    <cellStyle name="Link Currency (2)" xfId="872" xr:uid="{00000000-0005-0000-0000-000069030000}"/>
    <cellStyle name="Link Units (0)" xfId="873" xr:uid="{00000000-0005-0000-0000-00006A030000}"/>
    <cellStyle name="Link Units (1)" xfId="874" xr:uid="{00000000-0005-0000-0000-00006B030000}"/>
    <cellStyle name="Link Units (2)" xfId="875" xr:uid="{00000000-0005-0000-0000-00006C030000}"/>
    <cellStyle name="Linked Cell 2" xfId="876" xr:uid="{00000000-0005-0000-0000-00006D030000}"/>
    <cellStyle name="Linked Cell 2 2" xfId="877" xr:uid="{00000000-0005-0000-0000-00006E030000}"/>
    <cellStyle name="Linked Cell 2 3" xfId="878" xr:uid="{00000000-0005-0000-0000-00006F030000}"/>
    <cellStyle name="Linked Cell 3" xfId="879" xr:uid="{00000000-0005-0000-0000-000070030000}"/>
    <cellStyle name="listprice" xfId="880" xr:uid="{00000000-0005-0000-0000-000071030000}"/>
    <cellStyle name="Main Dim Rollup" xfId="881" xr:uid="{00000000-0005-0000-0000-000072030000}"/>
    <cellStyle name="Main Dim Rollup$ZP$" xfId="882" xr:uid="{00000000-0005-0000-0000-000073030000}"/>
    <cellStyle name="n" xfId="883" xr:uid="{00000000-0005-0000-0000-000074030000}"/>
    <cellStyle name="Neutral 2" xfId="884" xr:uid="{00000000-0005-0000-0000-000075030000}"/>
    <cellStyle name="Neutral 2 2" xfId="885" xr:uid="{00000000-0005-0000-0000-000076030000}"/>
    <cellStyle name="Neutral 2 3" xfId="886" xr:uid="{00000000-0005-0000-0000-000077030000}"/>
    <cellStyle name="Neutral 2 4" xfId="887" xr:uid="{00000000-0005-0000-0000-000078030000}"/>
    <cellStyle name="Neutral 2 5" xfId="888" xr:uid="{00000000-0005-0000-0000-000079030000}"/>
    <cellStyle name="Neutral 3" xfId="889" xr:uid="{00000000-0005-0000-0000-00007A030000}"/>
    <cellStyle name="Neutral 3 2" xfId="890" xr:uid="{00000000-0005-0000-0000-00007B030000}"/>
    <cellStyle name="New Times Roman" xfId="891" xr:uid="{00000000-0005-0000-0000-00007C030000}"/>
    <cellStyle name="no dec" xfId="892" xr:uid="{00000000-0005-0000-0000-00007D030000}"/>
    <cellStyle name="Normal" xfId="0" builtinId="0"/>
    <cellStyle name="Normal - Style1" xfId="893" xr:uid="{00000000-0005-0000-0000-00007F030000}"/>
    <cellStyle name="Normal 10" xfId="894" xr:uid="{00000000-0005-0000-0000-000080030000}"/>
    <cellStyle name="Normal 10 2" xfId="895" xr:uid="{00000000-0005-0000-0000-000081030000}"/>
    <cellStyle name="Normal 11" xfId="896" xr:uid="{00000000-0005-0000-0000-000082030000}"/>
    <cellStyle name="Normal 11 2" xfId="897" xr:uid="{00000000-0005-0000-0000-000083030000}"/>
    <cellStyle name="Normal 12" xfId="898" xr:uid="{00000000-0005-0000-0000-000084030000}"/>
    <cellStyle name="Normal 12 2" xfId="899" xr:uid="{00000000-0005-0000-0000-000085030000}"/>
    <cellStyle name="Normal 13" xfId="900" xr:uid="{00000000-0005-0000-0000-000086030000}"/>
    <cellStyle name="Normal 14" xfId="901" xr:uid="{00000000-0005-0000-0000-000087030000}"/>
    <cellStyle name="Normal 15" xfId="902" xr:uid="{00000000-0005-0000-0000-000088030000}"/>
    <cellStyle name="Normal 16" xfId="903" xr:uid="{00000000-0005-0000-0000-000089030000}"/>
    <cellStyle name="Normal 16 2" xfId="904" xr:uid="{00000000-0005-0000-0000-00008A030000}"/>
    <cellStyle name="Normal 17" xfId="905" xr:uid="{00000000-0005-0000-0000-00008B030000}"/>
    <cellStyle name="Normal 18" xfId="906" xr:uid="{00000000-0005-0000-0000-00008C030000}"/>
    <cellStyle name="Normal 19" xfId="907" xr:uid="{00000000-0005-0000-0000-00008D030000}"/>
    <cellStyle name="Normal 2" xfId="908" xr:uid="{00000000-0005-0000-0000-00008E030000}"/>
    <cellStyle name="Normal 2 10" xfId="909" xr:uid="{00000000-0005-0000-0000-00008F030000}"/>
    <cellStyle name="Normal 2 10 2" xfId="910" xr:uid="{00000000-0005-0000-0000-000090030000}"/>
    <cellStyle name="Normal 2 10 2 2" xfId="911" xr:uid="{00000000-0005-0000-0000-000091030000}"/>
    <cellStyle name="Normal 2 10 3" xfId="912" xr:uid="{00000000-0005-0000-0000-000092030000}"/>
    <cellStyle name="Normal 2 11" xfId="913" xr:uid="{00000000-0005-0000-0000-000093030000}"/>
    <cellStyle name="Normal 2 12" xfId="914" xr:uid="{00000000-0005-0000-0000-000094030000}"/>
    <cellStyle name="Normal 2 2" xfId="915" xr:uid="{00000000-0005-0000-0000-000095030000}"/>
    <cellStyle name="Normal 2 2 2" xfId="916" xr:uid="{00000000-0005-0000-0000-000096030000}"/>
    <cellStyle name="Normal 2 2 2 2" xfId="917" xr:uid="{00000000-0005-0000-0000-000097030000}"/>
    <cellStyle name="Normal 2 2 2 3" xfId="918" xr:uid="{00000000-0005-0000-0000-000098030000}"/>
    <cellStyle name="Normal 2 2 2 4" xfId="919" xr:uid="{00000000-0005-0000-0000-000099030000}"/>
    <cellStyle name="Normal 2 2 3" xfId="920" xr:uid="{00000000-0005-0000-0000-00009A030000}"/>
    <cellStyle name="Normal 2 2 3 2" xfId="921" xr:uid="{00000000-0005-0000-0000-00009B030000}"/>
    <cellStyle name="Normal 2 2 3 3" xfId="922" xr:uid="{00000000-0005-0000-0000-00009C030000}"/>
    <cellStyle name="Normal 2 2 4" xfId="923" xr:uid="{00000000-0005-0000-0000-00009D030000}"/>
    <cellStyle name="Normal 2 2 5" xfId="924" xr:uid="{00000000-0005-0000-0000-00009E030000}"/>
    <cellStyle name="Normal 2 2 6" xfId="925" xr:uid="{00000000-0005-0000-0000-00009F030000}"/>
    <cellStyle name="Normal 2 2 7" xfId="926" xr:uid="{00000000-0005-0000-0000-0000A0030000}"/>
    <cellStyle name="Normal 2 2 8" xfId="927" xr:uid="{00000000-0005-0000-0000-0000A1030000}"/>
    <cellStyle name="Normal 2 2 9" xfId="1840" xr:uid="{C69F68CB-9A24-4F18-B6A3-FD7C4BE65ABA}"/>
    <cellStyle name="Normal 2 3" xfId="928" xr:uid="{00000000-0005-0000-0000-0000A2030000}"/>
    <cellStyle name="Normal 2 3 2" xfId="929" xr:uid="{00000000-0005-0000-0000-0000A3030000}"/>
    <cellStyle name="Normal 2 3 2 2" xfId="930" xr:uid="{00000000-0005-0000-0000-0000A4030000}"/>
    <cellStyle name="Normal 2 3 3" xfId="931" xr:uid="{00000000-0005-0000-0000-0000A5030000}"/>
    <cellStyle name="Normal 2 3 4" xfId="932" xr:uid="{00000000-0005-0000-0000-0000A6030000}"/>
    <cellStyle name="Normal 2 3 5" xfId="933" xr:uid="{00000000-0005-0000-0000-0000A7030000}"/>
    <cellStyle name="Normal 2 3 6" xfId="934" xr:uid="{00000000-0005-0000-0000-0000A8030000}"/>
    <cellStyle name="Normal 2 4" xfId="935" xr:uid="{00000000-0005-0000-0000-0000A9030000}"/>
    <cellStyle name="Normal 2 4 2" xfId="936" xr:uid="{00000000-0005-0000-0000-0000AA030000}"/>
    <cellStyle name="Normal 2 4 2 2" xfId="937" xr:uid="{00000000-0005-0000-0000-0000AB030000}"/>
    <cellStyle name="Normal 2 4 3" xfId="938" xr:uid="{00000000-0005-0000-0000-0000AC030000}"/>
    <cellStyle name="Normal 2 4 4" xfId="939" xr:uid="{00000000-0005-0000-0000-0000AD030000}"/>
    <cellStyle name="Normal 2 4 5" xfId="940" xr:uid="{00000000-0005-0000-0000-0000AE030000}"/>
    <cellStyle name="Normal 2 4 6" xfId="941" xr:uid="{00000000-0005-0000-0000-0000AF030000}"/>
    <cellStyle name="Normal 2 5" xfId="942" xr:uid="{00000000-0005-0000-0000-0000B0030000}"/>
    <cellStyle name="Normal 2 5 2" xfId="943" xr:uid="{00000000-0005-0000-0000-0000B1030000}"/>
    <cellStyle name="Normal 2 5 3" xfId="944" xr:uid="{00000000-0005-0000-0000-0000B2030000}"/>
    <cellStyle name="Normal 2 5 4" xfId="945" xr:uid="{00000000-0005-0000-0000-0000B3030000}"/>
    <cellStyle name="Normal 2 6" xfId="946" xr:uid="{00000000-0005-0000-0000-0000B4030000}"/>
    <cellStyle name="Normal 2 6 2" xfId="947" xr:uid="{00000000-0005-0000-0000-0000B5030000}"/>
    <cellStyle name="Normal 2 6 3" xfId="948" xr:uid="{00000000-0005-0000-0000-0000B6030000}"/>
    <cellStyle name="Normal 2 6 4" xfId="949" xr:uid="{00000000-0005-0000-0000-0000B7030000}"/>
    <cellStyle name="Normal 2 7" xfId="950" xr:uid="{00000000-0005-0000-0000-0000B8030000}"/>
    <cellStyle name="Normal 2 7 2" xfId="951" xr:uid="{00000000-0005-0000-0000-0000B9030000}"/>
    <cellStyle name="Normal 2 7 3" xfId="952" xr:uid="{00000000-0005-0000-0000-0000BA030000}"/>
    <cellStyle name="Normal 2 7 4" xfId="953" xr:uid="{00000000-0005-0000-0000-0000BB030000}"/>
    <cellStyle name="Normal 2 8" xfId="954" xr:uid="{00000000-0005-0000-0000-0000BC030000}"/>
    <cellStyle name="Normal 2 8 2" xfId="955" xr:uid="{00000000-0005-0000-0000-0000BD030000}"/>
    <cellStyle name="Normal 2 8 3" xfId="956" xr:uid="{00000000-0005-0000-0000-0000BE030000}"/>
    <cellStyle name="Normal 2 8 4" xfId="957" xr:uid="{00000000-0005-0000-0000-0000BF030000}"/>
    <cellStyle name="Normal 2 9" xfId="958" xr:uid="{00000000-0005-0000-0000-0000C0030000}"/>
    <cellStyle name="Normal 2 9 2" xfId="959" xr:uid="{00000000-0005-0000-0000-0000C1030000}"/>
    <cellStyle name="Normal 20" xfId="960" xr:uid="{00000000-0005-0000-0000-0000C2030000}"/>
    <cellStyle name="Normal 21" xfId="961" xr:uid="{00000000-0005-0000-0000-0000C3030000}"/>
    <cellStyle name="Normal 22" xfId="962" xr:uid="{00000000-0005-0000-0000-0000C4030000}"/>
    <cellStyle name="Normal 23" xfId="963" xr:uid="{00000000-0005-0000-0000-0000C5030000}"/>
    <cellStyle name="Normal 24" xfId="964" xr:uid="{00000000-0005-0000-0000-0000C6030000}"/>
    <cellStyle name="Normal 25" xfId="965" xr:uid="{00000000-0005-0000-0000-0000C7030000}"/>
    <cellStyle name="Normal 26" xfId="966" xr:uid="{00000000-0005-0000-0000-0000C8030000}"/>
    <cellStyle name="Normal 27" xfId="967" xr:uid="{00000000-0005-0000-0000-0000C9030000}"/>
    <cellStyle name="Normal 28" xfId="968" xr:uid="{00000000-0005-0000-0000-0000CA030000}"/>
    <cellStyle name="Normal 29" xfId="969" xr:uid="{00000000-0005-0000-0000-0000CB030000}"/>
    <cellStyle name="Normal 3" xfId="970" xr:uid="{00000000-0005-0000-0000-0000CC030000}"/>
    <cellStyle name="Normal 3 10" xfId="971" xr:uid="{00000000-0005-0000-0000-0000CD030000}"/>
    <cellStyle name="Normal 3 10 2" xfId="972" xr:uid="{00000000-0005-0000-0000-0000CE030000}"/>
    <cellStyle name="Normal 3 10 2 2" xfId="973" xr:uid="{00000000-0005-0000-0000-0000CF030000}"/>
    <cellStyle name="Normal 3 10 2 2 2" xfId="974" xr:uid="{00000000-0005-0000-0000-0000D0030000}"/>
    <cellStyle name="Normal 3 10 2 3" xfId="975" xr:uid="{00000000-0005-0000-0000-0000D1030000}"/>
    <cellStyle name="Normal 3 10 2 3 2" xfId="976" xr:uid="{00000000-0005-0000-0000-0000D2030000}"/>
    <cellStyle name="Normal 3 10 2 4" xfId="977" xr:uid="{00000000-0005-0000-0000-0000D3030000}"/>
    <cellStyle name="Normal 3 10 2 5" xfId="978" xr:uid="{00000000-0005-0000-0000-0000D4030000}"/>
    <cellStyle name="Normal 3 10 3" xfId="979" xr:uid="{00000000-0005-0000-0000-0000D5030000}"/>
    <cellStyle name="Normal 3 10 4" xfId="980" xr:uid="{00000000-0005-0000-0000-0000D6030000}"/>
    <cellStyle name="Normal 3 10 5" xfId="981" xr:uid="{00000000-0005-0000-0000-0000D7030000}"/>
    <cellStyle name="Normal 3 10 6" xfId="982" xr:uid="{00000000-0005-0000-0000-0000D8030000}"/>
    <cellStyle name="Normal 3 11" xfId="983" xr:uid="{00000000-0005-0000-0000-0000D9030000}"/>
    <cellStyle name="Normal 3 11 2" xfId="984" xr:uid="{00000000-0005-0000-0000-0000DA030000}"/>
    <cellStyle name="Normal 3 11 2 2" xfId="985" xr:uid="{00000000-0005-0000-0000-0000DB030000}"/>
    <cellStyle name="Normal 3 11 2 3" xfId="986" xr:uid="{00000000-0005-0000-0000-0000DC030000}"/>
    <cellStyle name="Normal 3 11 3" xfId="987" xr:uid="{00000000-0005-0000-0000-0000DD030000}"/>
    <cellStyle name="Normal 3 11 4" xfId="988" xr:uid="{00000000-0005-0000-0000-0000DE030000}"/>
    <cellStyle name="Normal 3 11 4 2" xfId="989" xr:uid="{00000000-0005-0000-0000-0000DF030000}"/>
    <cellStyle name="Normal 3 11 5" xfId="990" xr:uid="{00000000-0005-0000-0000-0000E0030000}"/>
    <cellStyle name="Normal 3 11 6" xfId="991" xr:uid="{00000000-0005-0000-0000-0000E1030000}"/>
    <cellStyle name="Normal 3 12" xfId="992" xr:uid="{00000000-0005-0000-0000-0000E2030000}"/>
    <cellStyle name="Normal 3 12 2" xfId="993" xr:uid="{00000000-0005-0000-0000-0000E3030000}"/>
    <cellStyle name="Normal 3 12 2 2" xfId="994" xr:uid="{00000000-0005-0000-0000-0000E4030000}"/>
    <cellStyle name="Normal 3 12 2 3" xfId="995" xr:uid="{00000000-0005-0000-0000-0000E5030000}"/>
    <cellStyle name="Normal 3 12 3" xfId="996" xr:uid="{00000000-0005-0000-0000-0000E6030000}"/>
    <cellStyle name="Normal 3 12 3 2" xfId="997" xr:uid="{00000000-0005-0000-0000-0000E7030000}"/>
    <cellStyle name="Normal 3 12 4" xfId="998" xr:uid="{00000000-0005-0000-0000-0000E8030000}"/>
    <cellStyle name="Normal 3 12 5" xfId="999" xr:uid="{00000000-0005-0000-0000-0000E9030000}"/>
    <cellStyle name="Normal 3 12 5 2" xfId="1000" xr:uid="{00000000-0005-0000-0000-0000EA030000}"/>
    <cellStyle name="Normal 3 12 6" xfId="1001" xr:uid="{00000000-0005-0000-0000-0000EB030000}"/>
    <cellStyle name="Normal 3 12 7" xfId="1002" xr:uid="{00000000-0005-0000-0000-0000EC030000}"/>
    <cellStyle name="Normal 3 13" xfId="1003" xr:uid="{00000000-0005-0000-0000-0000ED030000}"/>
    <cellStyle name="Normal 3 14" xfId="1004" xr:uid="{00000000-0005-0000-0000-0000EE030000}"/>
    <cellStyle name="Normal 3 14 2" xfId="1005" xr:uid="{00000000-0005-0000-0000-0000EF030000}"/>
    <cellStyle name="Normal 3 15" xfId="1006" xr:uid="{00000000-0005-0000-0000-0000F0030000}"/>
    <cellStyle name="Normal 3 16" xfId="1007" xr:uid="{00000000-0005-0000-0000-0000F1030000}"/>
    <cellStyle name="Normal 3 17" xfId="1008" xr:uid="{00000000-0005-0000-0000-0000F2030000}"/>
    <cellStyle name="Normal 3 17 2" xfId="1009" xr:uid="{00000000-0005-0000-0000-0000F3030000}"/>
    <cellStyle name="Normal 3 17 3" xfId="1010" xr:uid="{00000000-0005-0000-0000-0000F4030000}"/>
    <cellStyle name="Normal 3 18" xfId="1011" xr:uid="{00000000-0005-0000-0000-0000F5030000}"/>
    <cellStyle name="Normal 3 19" xfId="1012" xr:uid="{00000000-0005-0000-0000-0000F6030000}"/>
    <cellStyle name="Normal 3 2" xfId="1013" xr:uid="{00000000-0005-0000-0000-0000F7030000}"/>
    <cellStyle name="Normal 3 2 10" xfId="1014" xr:uid="{00000000-0005-0000-0000-0000F8030000}"/>
    <cellStyle name="Normal 3 2 10 2" xfId="1015" xr:uid="{00000000-0005-0000-0000-0000F9030000}"/>
    <cellStyle name="Normal 3 2 10 2 2" xfId="1016" xr:uid="{00000000-0005-0000-0000-0000FA030000}"/>
    <cellStyle name="Normal 3 2 10 2 3" xfId="1017" xr:uid="{00000000-0005-0000-0000-0000FB030000}"/>
    <cellStyle name="Normal 3 2 10 3" xfId="1018" xr:uid="{00000000-0005-0000-0000-0000FC030000}"/>
    <cellStyle name="Normal 3 2 10 4" xfId="1019" xr:uid="{00000000-0005-0000-0000-0000FD030000}"/>
    <cellStyle name="Normal 3 2 10 4 2" xfId="1020" xr:uid="{00000000-0005-0000-0000-0000FE030000}"/>
    <cellStyle name="Normal 3 2 10 5" xfId="1021" xr:uid="{00000000-0005-0000-0000-0000FF030000}"/>
    <cellStyle name="Normal 3 2 10 6" xfId="1022" xr:uid="{00000000-0005-0000-0000-000000040000}"/>
    <cellStyle name="Normal 3 2 11" xfId="1023" xr:uid="{00000000-0005-0000-0000-000001040000}"/>
    <cellStyle name="Normal 3 2 11 2" xfId="1024" xr:uid="{00000000-0005-0000-0000-000002040000}"/>
    <cellStyle name="Normal 3 2 11 2 2" xfId="1025" xr:uid="{00000000-0005-0000-0000-000003040000}"/>
    <cellStyle name="Normal 3 2 11 3" xfId="1026" xr:uid="{00000000-0005-0000-0000-000004040000}"/>
    <cellStyle name="Normal 3 2 11 3 2" xfId="1027" xr:uid="{00000000-0005-0000-0000-000005040000}"/>
    <cellStyle name="Normal 3 2 11 4" xfId="1028" xr:uid="{00000000-0005-0000-0000-000006040000}"/>
    <cellStyle name="Normal 3 2 11 5" xfId="1029" xr:uid="{00000000-0005-0000-0000-000007040000}"/>
    <cellStyle name="Normal 3 2 12" xfId="1030" xr:uid="{00000000-0005-0000-0000-000008040000}"/>
    <cellStyle name="Normal 3 2 13" xfId="1031" xr:uid="{00000000-0005-0000-0000-000009040000}"/>
    <cellStyle name="Normal 3 2 14" xfId="1032" xr:uid="{00000000-0005-0000-0000-00000A040000}"/>
    <cellStyle name="Normal 3 2 15" xfId="1033" xr:uid="{00000000-0005-0000-0000-00000B040000}"/>
    <cellStyle name="Normal 3 2 16" xfId="1034" xr:uid="{00000000-0005-0000-0000-00000C040000}"/>
    <cellStyle name="Normal 3 2 17" xfId="1035" xr:uid="{00000000-0005-0000-0000-00000D040000}"/>
    <cellStyle name="Normal 3 2 2" xfId="1036" xr:uid="{00000000-0005-0000-0000-00000E040000}"/>
    <cellStyle name="Normal 3 2 2 2" xfId="1037" xr:uid="{00000000-0005-0000-0000-00000F040000}"/>
    <cellStyle name="Normal 3 2 2 2 2" xfId="1038" xr:uid="{00000000-0005-0000-0000-000010040000}"/>
    <cellStyle name="Normal 3 2 2 2 2 2" xfId="1039" xr:uid="{00000000-0005-0000-0000-000011040000}"/>
    <cellStyle name="Normal 3 2 2 2 2 2 2" xfId="1040" xr:uid="{00000000-0005-0000-0000-000012040000}"/>
    <cellStyle name="Normal 3 2 2 2 2 3" xfId="1041" xr:uid="{00000000-0005-0000-0000-000013040000}"/>
    <cellStyle name="Normal 3 2 2 2 2 3 2" xfId="1042" xr:uid="{00000000-0005-0000-0000-000014040000}"/>
    <cellStyle name="Normal 3 2 2 2 2 4" xfId="1043" xr:uid="{00000000-0005-0000-0000-000015040000}"/>
    <cellStyle name="Normal 3 2 2 2 2 5" xfId="1044" xr:uid="{00000000-0005-0000-0000-000016040000}"/>
    <cellStyle name="Normal 3 2 2 2 3" xfId="1045" xr:uid="{00000000-0005-0000-0000-000017040000}"/>
    <cellStyle name="Normal 3 2 2 2 3 2" xfId="1046" xr:uid="{00000000-0005-0000-0000-000018040000}"/>
    <cellStyle name="Normal 3 2 2 2 4" xfId="1047" xr:uid="{00000000-0005-0000-0000-000019040000}"/>
    <cellStyle name="Normal 3 2 2 2 4 2" xfId="1048" xr:uid="{00000000-0005-0000-0000-00001A040000}"/>
    <cellStyle name="Normal 3 2 2 2 5" xfId="1049" xr:uid="{00000000-0005-0000-0000-00001B040000}"/>
    <cellStyle name="Normal 3 2 2 2 6" xfId="1050" xr:uid="{00000000-0005-0000-0000-00001C040000}"/>
    <cellStyle name="Normal 3 2 2 3" xfId="1051" xr:uid="{00000000-0005-0000-0000-00001D040000}"/>
    <cellStyle name="Normal 3 2 2 3 2" xfId="1052" xr:uid="{00000000-0005-0000-0000-00001E040000}"/>
    <cellStyle name="Normal 3 2 2 3 2 2" xfId="1053" xr:uid="{00000000-0005-0000-0000-00001F040000}"/>
    <cellStyle name="Normal 3 2 2 3 3" xfId="1054" xr:uid="{00000000-0005-0000-0000-000020040000}"/>
    <cellStyle name="Normal 3 2 2 3 3 2" xfId="1055" xr:uid="{00000000-0005-0000-0000-000021040000}"/>
    <cellStyle name="Normal 3 2 2 3 4" xfId="1056" xr:uid="{00000000-0005-0000-0000-000022040000}"/>
    <cellStyle name="Normal 3 2 2 3 5" xfId="1057" xr:uid="{00000000-0005-0000-0000-000023040000}"/>
    <cellStyle name="Normal 3 2 2 4" xfId="1058" xr:uid="{00000000-0005-0000-0000-000024040000}"/>
    <cellStyle name="Normal 3 2 2 5" xfId="1059" xr:uid="{00000000-0005-0000-0000-000025040000}"/>
    <cellStyle name="Normal 3 2 2 6" xfId="1060" xr:uid="{00000000-0005-0000-0000-000026040000}"/>
    <cellStyle name="Normal 3 2 2 7" xfId="1061" xr:uid="{00000000-0005-0000-0000-000027040000}"/>
    <cellStyle name="Normal 3 2 3" xfId="1062" xr:uid="{00000000-0005-0000-0000-000028040000}"/>
    <cellStyle name="Normal 3 2 3 2" xfId="1063" xr:uid="{00000000-0005-0000-0000-000029040000}"/>
    <cellStyle name="Normal 3 2 3 2 2" xfId="1064" xr:uid="{00000000-0005-0000-0000-00002A040000}"/>
    <cellStyle name="Normal 3 2 3 2 2 2" xfId="1065" xr:uid="{00000000-0005-0000-0000-00002B040000}"/>
    <cellStyle name="Normal 3 2 3 2 2 2 2" xfId="1066" xr:uid="{00000000-0005-0000-0000-00002C040000}"/>
    <cellStyle name="Normal 3 2 3 2 2 3" xfId="1067" xr:uid="{00000000-0005-0000-0000-00002D040000}"/>
    <cellStyle name="Normal 3 2 3 2 2 3 2" xfId="1068" xr:uid="{00000000-0005-0000-0000-00002E040000}"/>
    <cellStyle name="Normal 3 2 3 2 2 4" xfId="1069" xr:uid="{00000000-0005-0000-0000-00002F040000}"/>
    <cellStyle name="Normal 3 2 3 2 2 5" xfId="1070" xr:uid="{00000000-0005-0000-0000-000030040000}"/>
    <cellStyle name="Normal 3 2 3 2 3" xfId="1071" xr:uid="{00000000-0005-0000-0000-000031040000}"/>
    <cellStyle name="Normal 3 2 3 2 3 2" xfId="1072" xr:uid="{00000000-0005-0000-0000-000032040000}"/>
    <cellStyle name="Normal 3 2 3 2 4" xfId="1073" xr:uid="{00000000-0005-0000-0000-000033040000}"/>
    <cellStyle name="Normal 3 2 3 2 4 2" xfId="1074" xr:uid="{00000000-0005-0000-0000-000034040000}"/>
    <cellStyle name="Normal 3 2 3 2 5" xfId="1075" xr:uid="{00000000-0005-0000-0000-000035040000}"/>
    <cellStyle name="Normal 3 2 3 2 6" xfId="1076" xr:uid="{00000000-0005-0000-0000-000036040000}"/>
    <cellStyle name="Normal 3 2 3 3" xfId="1077" xr:uid="{00000000-0005-0000-0000-000037040000}"/>
    <cellStyle name="Normal 3 2 3 3 2" xfId="1078" xr:uid="{00000000-0005-0000-0000-000038040000}"/>
    <cellStyle name="Normal 3 2 3 3 2 2" xfId="1079" xr:uid="{00000000-0005-0000-0000-000039040000}"/>
    <cellStyle name="Normal 3 2 3 3 3" xfId="1080" xr:uid="{00000000-0005-0000-0000-00003A040000}"/>
    <cellStyle name="Normal 3 2 3 3 3 2" xfId="1081" xr:uid="{00000000-0005-0000-0000-00003B040000}"/>
    <cellStyle name="Normal 3 2 3 3 4" xfId="1082" xr:uid="{00000000-0005-0000-0000-00003C040000}"/>
    <cellStyle name="Normal 3 2 3 3 5" xfId="1083" xr:uid="{00000000-0005-0000-0000-00003D040000}"/>
    <cellStyle name="Normal 3 2 3 4" xfId="1084" xr:uid="{00000000-0005-0000-0000-00003E040000}"/>
    <cellStyle name="Normal 3 2 3 5" xfId="1085" xr:uid="{00000000-0005-0000-0000-00003F040000}"/>
    <cellStyle name="Normal 3 2 3 6" xfId="1086" xr:uid="{00000000-0005-0000-0000-000040040000}"/>
    <cellStyle name="Normal 3 2 3 7" xfId="1087" xr:uid="{00000000-0005-0000-0000-000041040000}"/>
    <cellStyle name="Normal 3 2 4" xfId="1088" xr:uid="{00000000-0005-0000-0000-000042040000}"/>
    <cellStyle name="Normal 3 2 4 2" xfId="1089" xr:uid="{00000000-0005-0000-0000-000043040000}"/>
    <cellStyle name="Normal 3 2 4 2 2" xfId="1090" xr:uid="{00000000-0005-0000-0000-000044040000}"/>
    <cellStyle name="Normal 3 2 4 2 2 2" xfId="1091" xr:uid="{00000000-0005-0000-0000-000045040000}"/>
    <cellStyle name="Normal 3 2 4 2 2 2 2" xfId="1092" xr:uid="{00000000-0005-0000-0000-000046040000}"/>
    <cellStyle name="Normal 3 2 4 2 2 3" xfId="1093" xr:uid="{00000000-0005-0000-0000-000047040000}"/>
    <cellStyle name="Normal 3 2 4 2 2 3 2" xfId="1094" xr:uid="{00000000-0005-0000-0000-000048040000}"/>
    <cellStyle name="Normal 3 2 4 2 2 4" xfId="1095" xr:uid="{00000000-0005-0000-0000-000049040000}"/>
    <cellStyle name="Normal 3 2 4 2 2 5" xfId="1096" xr:uid="{00000000-0005-0000-0000-00004A040000}"/>
    <cellStyle name="Normal 3 2 4 2 3" xfId="1097" xr:uid="{00000000-0005-0000-0000-00004B040000}"/>
    <cellStyle name="Normal 3 2 4 2 3 2" xfId="1098" xr:uid="{00000000-0005-0000-0000-00004C040000}"/>
    <cellStyle name="Normal 3 2 4 2 4" xfId="1099" xr:uid="{00000000-0005-0000-0000-00004D040000}"/>
    <cellStyle name="Normal 3 2 4 2 4 2" xfId="1100" xr:uid="{00000000-0005-0000-0000-00004E040000}"/>
    <cellStyle name="Normal 3 2 4 2 5" xfId="1101" xr:uid="{00000000-0005-0000-0000-00004F040000}"/>
    <cellStyle name="Normal 3 2 4 2 6" xfId="1102" xr:uid="{00000000-0005-0000-0000-000050040000}"/>
    <cellStyle name="Normal 3 2 4 3" xfId="1103" xr:uid="{00000000-0005-0000-0000-000051040000}"/>
    <cellStyle name="Normal 3 2 4 3 2" xfId="1104" xr:uid="{00000000-0005-0000-0000-000052040000}"/>
    <cellStyle name="Normal 3 2 4 3 2 2" xfId="1105" xr:uid="{00000000-0005-0000-0000-000053040000}"/>
    <cellStyle name="Normal 3 2 4 3 3" xfId="1106" xr:uid="{00000000-0005-0000-0000-000054040000}"/>
    <cellStyle name="Normal 3 2 4 3 3 2" xfId="1107" xr:uid="{00000000-0005-0000-0000-000055040000}"/>
    <cellStyle name="Normal 3 2 4 3 4" xfId="1108" xr:uid="{00000000-0005-0000-0000-000056040000}"/>
    <cellStyle name="Normal 3 2 4 3 5" xfId="1109" xr:uid="{00000000-0005-0000-0000-000057040000}"/>
    <cellStyle name="Normal 3 2 4 4" xfId="1110" xr:uid="{00000000-0005-0000-0000-000058040000}"/>
    <cellStyle name="Normal 3 2 4 5" xfId="1111" xr:uid="{00000000-0005-0000-0000-000059040000}"/>
    <cellStyle name="Normal 3 2 4 6" xfId="1112" xr:uid="{00000000-0005-0000-0000-00005A040000}"/>
    <cellStyle name="Normal 3 2 4 7" xfId="1113" xr:uid="{00000000-0005-0000-0000-00005B040000}"/>
    <cellStyle name="Normal 3 2 5" xfId="1114" xr:uid="{00000000-0005-0000-0000-00005C040000}"/>
    <cellStyle name="Normal 3 2 5 2" xfId="1115" xr:uid="{00000000-0005-0000-0000-00005D040000}"/>
    <cellStyle name="Normal 3 2 5 2 2" xfId="1116" xr:uid="{00000000-0005-0000-0000-00005E040000}"/>
    <cellStyle name="Normal 3 2 5 2 2 2" xfId="1117" xr:uid="{00000000-0005-0000-0000-00005F040000}"/>
    <cellStyle name="Normal 3 2 5 2 2 2 2" xfId="1118" xr:uid="{00000000-0005-0000-0000-000060040000}"/>
    <cellStyle name="Normal 3 2 5 2 2 3" xfId="1119" xr:uid="{00000000-0005-0000-0000-000061040000}"/>
    <cellStyle name="Normal 3 2 5 2 2 3 2" xfId="1120" xr:uid="{00000000-0005-0000-0000-000062040000}"/>
    <cellStyle name="Normal 3 2 5 2 2 4" xfId="1121" xr:uid="{00000000-0005-0000-0000-000063040000}"/>
    <cellStyle name="Normal 3 2 5 2 2 5" xfId="1122" xr:uid="{00000000-0005-0000-0000-000064040000}"/>
    <cellStyle name="Normal 3 2 5 2 3" xfId="1123" xr:uid="{00000000-0005-0000-0000-000065040000}"/>
    <cellStyle name="Normal 3 2 5 2 3 2" xfId="1124" xr:uid="{00000000-0005-0000-0000-000066040000}"/>
    <cellStyle name="Normal 3 2 5 2 4" xfId="1125" xr:uid="{00000000-0005-0000-0000-000067040000}"/>
    <cellStyle name="Normal 3 2 5 2 4 2" xfId="1126" xr:uid="{00000000-0005-0000-0000-000068040000}"/>
    <cellStyle name="Normal 3 2 5 2 5" xfId="1127" xr:uid="{00000000-0005-0000-0000-000069040000}"/>
    <cellStyle name="Normal 3 2 5 2 6" xfId="1128" xr:uid="{00000000-0005-0000-0000-00006A040000}"/>
    <cellStyle name="Normal 3 2 5 3" xfId="1129" xr:uid="{00000000-0005-0000-0000-00006B040000}"/>
    <cellStyle name="Normal 3 2 5 3 2" xfId="1130" xr:uid="{00000000-0005-0000-0000-00006C040000}"/>
    <cellStyle name="Normal 3 2 5 3 2 2" xfId="1131" xr:uid="{00000000-0005-0000-0000-00006D040000}"/>
    <cellStyle name="Normal 3 2 5 3 3" xfId="1132" xr:uid="{00000000-0005-0000-0000-00006E040000}"/>
    <cellStyle name="Normal 3 2 5 3 3 2" xfId="1133" xr:uid="{00000000-0005-0000-0000-00006F040000}"/>
    <cellStyle name="Normal 3 2 5 3 4" xfId="1134" xr:uid="{00000000-0005-0000-0000-000070040000}"/>
    <cellStyle name="Normal 3 2 5 3 5" xfId="1135" xr:uid="{00000000-0005-0000-0000-000071040000}"/>
    <cellStyle name="Normal 3 2 5 4" xfId="1136" xr:uid="{00000000-0005-0000-0000-000072040000}"/>
    <cellStyle name="Normal 3 2 5 5" xfId="1137" xr:uid="{00000000-0005-0000-0000-000073040000}"/>
    <cellStyle name="Normal 3 2 5 6" xfId="1138" xr:uid="{00000000-0005-0000-0000-000074040000}"/>
    <cellStyle name="Normal 3 2 5 7" xfId="1139" xr:uid="{00000000-0005-0000-0000-000075040000}"/>
    <cellStyle name="Normal 3 2 6" xfId="1140" xr:uid="{00000000-0005-0000-0000-000076040000}"/>
    <cellStyle name="Normal 3 2 6 2" xfId="1141" xr:uid="{00000000-0005-0000-0000-000077040000}"/>
    <cellStyle name="Normal 3 2 6 2 2" xfId="1142" xr:uid="{00000000-0005-0000-0000-000078040000}"/>
    <cellStyle name="Normal 3 2 6 2 2 2" xfId="1143" xr:uid="{00000000-0005-0000-0000-000079040000}"/>
    <cellStyle name="Normal 3 2 6 2 2 2 2" xfId="1144" xr:uid="{00000000-0005-0000-0000-00007A040000}"/>
    <cellStyle name="Normal 3 2 6 2 2 3" xfId="1145" xr:uid="{00000000-0005-0000-0000-00007B040000}"/>
    <cellStyle name="Normal 3 2 6 2 2 3 2" xfId="1146" xr:uid="{00000000-0005-0000-0000-00007C040000}"/>
    <cellStyle name="Normal 3 2 6 2 2 4" xfId="1147" xr:uid="{00000000-0005-0000-0000-00007D040000}"/>
    <cellStyle name="Normal 3 2 6 2 2 5" xfId="1148" xr:uid="{00000000-0005-0000-0000-00007E040000}"/>
    <cellStyle name="Normal 3 2 6 2 3" xfId="1149" xr:uid="{00000000-0005-0000-0000-00007F040000}"/>
    <cellStyle name="Normal 3 2 6 2 3 2" xfId="1150" xr:uid="{00000000-0005-0000-0000-000080040000}"/>
    <cellStyle name="Normal 3 2 6 2 4" xfId="1151" xr:uid="{00000000-0005-0000-0000-000081040000}"/>
    <cellStyle name="Normal 3 2 6 2 4 2" xfId="1152" xr:uid="{00000000-0005-0000-0000-000082040000}"/>
    <cellStyle name="Normal 3 2 6 2 5" xfId="1153" xr:uid="{00000000-0005-0000-0000-000083040000}"/>
    <cellStyle name="Normal 3 2 6 2 6" xfId="1154" xr:uid="{00000000-0005-0000-0000-000084040000}"/>
    <cellStyle name="Normal 3 2 6 3" xfId="1155" xr:uid="{00000000-0005-0000-0000-000085040000}"/>
    <cellStyle name="Normal 3 2 6 3 2" xfId="1156" xr:uid="{00000000-0005-0000-0000-000086040000}"/>
    <cellStyle name="Normal 3 2 6 3 2 2" xfId="1157" xr:uid="{00000000-0005-0000-0000-000087040000}"/>
    <cellStyle name="Normal 3 2 6 3 3" xfId="1158" xr:uid="{00000000-0005-0000-0000-000088040000}"/>
    <cellStyle name="Normal 3 2 6 3 3 2" xfId="1159" xr:uid="{00000000-0005-0000-0000-000089040000}"/>
    <cellStyle name="Normal 3 2 6 3 4" xfId="1160" xr:uid="{00000000-0005-0000-0000-00008A040000}"/>
    <cellStyle name="Normal 3 2 6 3 5" xfId="1161" xr:uid="{00000000-0005-0000-0000-00008B040000}"/>
    <cellStyle name="Normal 3 2 6 4" xfId="1162" xr:uid="{00000000-0005-0000-0000-00008C040000}"/>
    <cellStyle name="Normal 3 2 6 5" xfId="1163" xr:uid="{00000000-0005-0000-0000-00008D040000}"/>
    <cellStyle name="Normal 3 2 6 6" xfId="1164" xr:uid="{00000000-0005-0000-0000-00008E040000}"/>
    <cellStyle name="Normal 3 2 6 7" xfId="1165" xr:uid="{00000000-0005-0000-0000-00008F040000}"/>
    <cellStyle name="Normal 3 2 7" xfId="1166" xr:uid="{00000000-0005-0000-0000-000090040000}"/>
    <cellStyle name="Normal 3 2 7 2" xfId="1167" xr:uid="{00000000-0005-0000-0000-000091040000}"/>
    <cellStyle name="Normal 3 2 7 2 2" xfId="1168" xr:uid="{00000000-0005-0000-0000-000092040000}"/>
    <cellStyle name="Normal 3 2 7 2 2 2" xfId="1169" xr:uid="{00000000-0005-0000-0000-000093040000}"/>
    <cellStyle name="Normal 3 2 7 2 2 2 2" xfId="1170" xr:uid="{00000000-0005-0000-0000-000094040000}"/>
    <cellStyle name="Normal 3 2 7 2 2 3" xfId="1171" xr:uid="{00000000-0005-0000-0000-000095040000}"/>
    <cellStyle name="Normal 3 2 7 2 2 3 2" xfId="1172" xr:uid="{00000000-0005-0000-0000-000096040000}"/>
    <cellStyle name="Normal 3 2 7 2 2 4" xfId="1173" xr:uid="{00000000-0005-0000-0000-000097040000}"/>
    <cellStyle name="Normal 3 2 7 2 2 5" xfId="1174" xr:uid="{00000000-0005-0000-0000-000098040000}"/>
    <cellStyle name="Normal 3 2 7 2 3" xfId="1175" xr:uid="{00000000-0005-0000-0000-000099040000}"/>
    <cellStyle name="Normal 3 2 7 2 3 2" xfId="1176" xr:uid="{00000000-0005-0000-0000-00009A040000}"/>
    <cellStyle name="Normal 3 2 7 2 4" xfId="1177" xr:uid="{00000000-0005-0000-0000-00009B040000}"/>
    <cellStyle name="Normal 3 2 7 2 4 2" xfId="1178" xr:uid="{00000000-0005-0000-0000-00009C040000}"/>
    <cellStyle name="Normal 3 2 7 2 5" xfId="1179" xr:uid="{00000000-0005-0000-0000-00009D040000}"/>
    <cellStyle name="Normal 3 2 7 2 6" xfId="1180" xr:uid="{00000000-0005-0000-0000-00009E040000}"/>
    <cellStyle name="Normal 3 2 7 3" xfId="1181" xr:uid="{00000000-0005-0000-0000-00009F040000}"/>
    <cellStyle name="Normal 3 2 7 3 2" xfId="1182" xr:uid="{00000000-0005-0000-0000-0000A0040000}"/>
    <cellStyle name="Normal 3 2 7 3 2 2" xfId="1183" xr:uid="{00000000-0005-0000-0000-0000A1040000}"/>
    <cellStyle name="Normal 3 2 7 3 3" xfId="1184" xr:uid="{00000000-0005-0000-0000-0000A2040000}"/>
    <cellStyle name="Normal 3 2 7 3 3 2" xfId="1185" xr:uid="{00000000-0005-0000-0000-0000A3040000}"/>
    <cellStyle name="Normal 3 2 7 3 4" xfId="1186" xr:uid="{00000000-0005-0000-0000-0000A4040000}"/>
    <cellStyle name="Normal 3 2 7 3 5" xfId="1187" xr:uid="{00000000-0005-0000-0000-0000A5040000}"/>
    <cellStyle name="Normal 3 2 7 4" xfId="1188" xr:uid="{00000000-0005-0000-0000-0000A6040000}"/>
    <cellStyle name="Normal 3 2 7 5" xfId="1189" xr:uid="{00000000-0005-0000-0000-0000A7040000}"/>
    <cellStyle name="Normal 3 2 7 6" xfId="1190" xr:uid="{00000000-0005-0000-0000-0000A8040000}"/>
    <cellStyle name="Normal 3 2 7 7" xfId="1191" xr:uid="{00000000-0005-0000-0000-0000A9040000}"/>
    <cellStyle name="Normal 3 2 8" xfId="1192" xr:uid="{00000000-0005-0000-0000-0000AA040000}"/>
    <cellStyle name="Normal 3 2 8 2" xfId="1193" xr:uid="{00000000-0005-0000-0000-0000AB040000}"/>
    <cellStyle name="Normal 3 2 8 2 2" xfId="1194" xr:uid="{00000000-0005-0000-0000-0000AC040000}"/>
    <cellStyle name="Normal 3 2 8 2 2 2" xfId="1195" xr:uid="{00000000-0005-0000-0000-0000AD040000}"/>
    <cellStyle name="Normal 3 2 8 2 2 2 2" xfId="1196" xr:uid="{00000000-0005-0000-0000-0000AE040000}"/>
    <cellStyle name="Normal 3 2 8 2 2 3" xfId="1197" xr:uid="{00000000-0005-0000-0000-0000AF040000}"/>
    <cellStyle name="Normal 3 2 8 2 2 3 2" xfId="1198" xr:uid="{00000000-0005-0000-0000-0000B0040000}"/>
    <cellStyle name="Normal 3 2 8 2 2 4" xfId="1199" xr:uid="{00000000-0005-0000-0000-0000B1040000}"/>
    <cellStyle name="Normal 3 2 8 2 2 5" xfId="1200" xr:uid="{00000000-0005-0000-0000-0000B2040000}"/>
    <cellStyle name="Normal 3 2 8 2 3" xfId="1201" xr:uid="{00000000-0005-0000-0000-0000B3040000}"/>
    <cellStyle name="Normal 3 2 8 2 3 2" xfId="1202" xr:uid="{00000000-0005-0000-0000-0000B4040000}"/>
    <cellStyle name="Normal 3 2 8 2 4" xfId="1203" xr:uid="{00000000-0005-0000-0000-0000B5040000}"/>
    <cellStyle name="Normal 3 2 8 2 4 2" xfId="1204" xr:uid="{00000000-0005-0000-0000-0000B6040000}"/>
    <cellStyle name="Normal 3 2 8 2 5" xfId="1205" xr:uid="{00000000-0005-0000-0000-0000B7040000}"/>
    <cellStyle name="Normal 3 2 8 2 6" xfId="1206" xr:uid="{00000000-0005-0000-0000-0000B8040000}"/>
    <cellStyle name="Normal 3 2 8 3" xfId="1207" xr:uid="{00000000-0005-0000-0000-0000B9040000}"/>
    <cellStyle name="Normal 3 2 8 3 2" xfId="1208" xr:uid="{00000000-0005-0000-0000-0000BA040000}"/>
    <cellStyle name="Normal 3 2 8 3 2 2" xfId="1209" xr:uid="{00000000-0005-0000-0000-0000BB040000}"/>
    <cellStyle name="Normal 3 2 8 3 3" xfId="1210" xr:uid="{00000000-0005-0000-0000-0000BC040000}"/>
    <cellStyle name="Normal 3 2 8 3 3 2" xfId="1211" xr:uid="{00000000-0005-0000-0000-0000BD040000}"/>
    <cellStyle name="Normal 3 2 8 3 4" xfId="1212" xr:uid="{00000000-0005-0000-0000-0000BE040000}"/>
    <cellStyle name="Normal 3 2 8 3 5" xfId="1213" xr:uid="{00000000-0005-0000-0000-0000BF040000}"/>
    <cellStyle name="Normal 3 2 8 4" xfId="1214" xr:uid="{00000000-0005-0000-0000-0000C0040000}"/>
    <cellStyle name="Normal 3 2 8 5" xfId="1215" xr:uid="{00000000-0005-0000-0000-0000C1040000}"/>
    <cellStyle name="Normal 3 2 8 6" xfId="1216" xr:uid="{00000000-0005-0000-0000-0000C2040000}"/>
    <cellStyle name="Normal 3 2 8 7" xfId="1217" xr:uid="{00000000-0005-0000-0000-0000C3040000}"/>
    <cellStyle name="Normal 3 2 9" xfId="1218" xr:uid="{00000000-0005-0000-0000-0000C4040000}"/>
    <cellStyle name="Normal 3 2 9 2" xfId="1219" xr:uid="{00000000-0005-0000-0000-0000C5040000}"/>
    <cellStyle name="Normal 3 2 9 2 2" xfId="1220" xr:uid="{00000000-0005-0000-0000-0000C6040000}"/>
    <cellStyle name="Normal 3 2 9 2 2 2" xfId="1221" xr:uid="{00000000-0005-0000-0000-0000C7040000}"/>
    <cellStyle name="Normal 3 2 9 2 3" xfId="1222" xr:uid="{00000000-0005-0000-0000-0000C8040000}"/>
    <cellStyle name="Normal 3 2 9 2 3 2" xfId="1223" xr:uid="{00000000-0005-0000-0000-0000C9040000}"/>
    <cellStyle name="Normal 3 2 9 2 4" xfId="1224" xr:uid="{00000000-0005-0000-0000-0000CA040000}"/>
    <cellStyle name="Normal 3 2 9 2 5" xfId="1225" xr:uid="{00000000-0005-0000-0000-0000CB040000}"/>
    <cellStyle name="Normal 3 2 9 3" xfId="1226" xr:uid="{00000000-0005-0000-0000-0000CC040000}"/>
    <cellStyle name="Normal 3 2 9 4" xfId="1227" xr:uid="{00000000-0005-0000-0000-0000CD040000}"/>
    <cellStyle name="Normal 3 2 9 5" xfId="1228" xr:uid="{00000000-0005-0000-0000-0000CE040000}"/>
    <cellStyle name="Normal 3 2 9 6" xfId="1229" xr:uid="{00000000-0005-0000-0000-0000CF040000}"/>
    <cellStyle name="Normal 3 3" xfId="1230" xr:uid="{00000000-0005-0000-0000-0000D0040000}"/>
    <cellStyle name="Normal 3 3 2" xfId="1231" xr:uid="{00000000-0005-0000-0000-0000D1040000}"/>
    <cellStyle name="Normal 3 3 2 2" xfId="1232" xr:uid="{00000000-0005-0000-0000-0000D2040000}"/>
    <cellStyle name="Normal 3 3 2 2 2" xfId="1233" xr:uid="{00000000-0005-0000-0000-0000D3040000}"/>
    <cellStyle name="Normal 3 3 2 2 2 2" xfId="1234" xr:uid="{00000000-0005-0000-0000-0000D4040000}"/>
    <cellStyle name="Normal 3 3 2 2 3" xfId="1235" xr:uid="{00000000-0005-0000-0000-0000D5040000}"/>
    <cellStyle name="Normal 3 3 2 2 3 2" xfId="1236" xr:uid="{00000000-0005-0000-0000-0000D6040000}"/>
    <cellStyle name="Normal 3 3 2 2 4" xfId="1237" xr:uid="{00000000-0005-0000-0000-0000D7040000}"/>
    <cellStyle name="Normal 3 3 2 2 5" xfId="1238" xr:uid="{00000000-0005-0000-0000-0000D8040000}"/>
    <cellStyle name="Normal 3 3 2 3" xfId="1239" xr:uid="{00000000-0005-0000-0000-0000D9040000}"/>
    <cellStyle name="Normal 3 3 2 3 2" xfId="1240" xr:uid="{00000000-0005-0000-0000-0000DA040000}"/>
    <cellStyle name="Normal 3 3 2 4" xfId="1241" xr:uid="{00000000-0005-0000-0000-0000DB040000}"/>
    <cellStyle name="Normal 3 3 2 4 2" xfId="1242" xr:uid="{00000000-0005-0000-0000-0000DC040000}"/>
    <cellStyle name="Normal 3 3 2 5" xfId="1243" xr:uid="{00000000-0005-0000-0000-0000DD040000}"/>
    <cellStyle name="Normal 3 3 2 6" xfId="1244" xr:uid="{00000000-0005-0000-0000-0000DE040000}"/>
    <cellStyle name="Normal 3 3 3" xfId="1245" xr:uid="{00000000-0005-0000-0000-0000DF040000}"/>
    <cellStyle name="Normal 3 3 3 2" xfId="1246" xr:uid="{00000000-0005-0000-0000-0000E0040000}"/>
    <cellStyle name="Normal 3 3 3 2 2" xfId="1247" xr:uid="{00000000-0005-0000-0000-0000E1040000}"/>
    <cellStyle name="Normal 3 3 3 3" xfId="1248" xr:uid="{00000000-0005-0000-0000-0000E2040000}"/>
    <cellStyle name="Normal 3 3 3 3 2" xfId="1249" xr:uid="{00000000-0005-0000-0000-0000E3040000}"/>
    <cellStyle name="Normal 3 3 3 4" xfId="1250" xr:uid="{00000000-0005-0000-0000-0000E4040000}"/>
    <cellStyle name="Normal 3 3 3 5" xfId="1251" xr:uid="{00000000-0005-0000-0000-0000E5040000}"/>
    <cellStyle name="Normal 3 3 4" xfId="1252" xr:uid="{00000000-0005-0000-0000-0000E6040000}"/>
    <cellStyle name="Normal 3 3 5" xfId="1253" xr:uid="{00000000-0005-0000-0000-0000E7040000}"/>
    <cellStyle name="Normal 3 3 6" xfId="1254" xr:uid="{00000000-0005-0000-0000-0000E8040000}"/>
    <cellStyle name="Normal 3 3 7" xfId="1255" xr:uid="{00000000-0005-0000-0000-0000E9040000}"/>
    <cellStyle name="Normal 3 4" xfId="1256" xr:uid="{00000000-0005-0000-0000-0000EA040000}"/>
    <cellStyle name="Normal 3 4 2" xfId="1257" xr:uid="{00000000-0005-0000-0000-0000EB040000}"/>
    <cellStyle name="Normal 3 4 2 2" xfId="1258" xr:uid="{00000000-0005-0000-0000-0000EC040000}"/>
    <cellStyle name="Normal 3 4 2 2 2" xfId="1259" xr:uid="{00000000-0005-0000-0000-0000ED040000}"/>
    <cellStyle name="Normal 3 4 2 2 2 2" xfId="1260" xr:uid="{00000000-0005-0000-0000-0000EE040000}"/>
    <cellStyle name="Normal 3 4 2 2 3" xfId="1261" xr:uid="{00000000-0005-0000-0000-0000EF040000}"/>
    <cellStyle name="Normal 3 4 2 2 3 2" xfId="1262" xr:uid="{00000000-0005-0000-0000-0000F0040000}"/>
    <cellStyle name="Normal 3 4 2 2 4" xfId="1263" xr:uid="{00000000-0005-0000-0000-0000F1040000}"/>
    <cellStyle name="Normal 3 4 2 2 5" xfId="1264" xr:uid="{00000000-0005-0000-0000-0000F2040000}"/>
    <cellStyle name="Normal 3 4 2 3" xfId="1265" xr:uid="{00000000-0005-0000-0000-0000F3040000}"/>
    <cellStyle name="Normal 3 4 2 3 2" xfId="1266" xr:uid="{00000000-0005-0000-0000-0000F4040000}"/>
    <cellStyle name="Normal 3 4 2 4" xfId="1267" xr:uid="{00000000-0005-0000-0000-0000F5040000}"/>
    <cellStyle name="Normal 3 4 2 4 2" xfId="1268" xr:uid="{00000000-0005-0000-0000-0000F6040000}"/>
    <cellStyle name="Normal 3 4 2 5" xfId="1269" xr:uid="{00000000-0005-0000-0000-0000F7040000}"/>
    <cellStyle name="Normal 3 4 2 6" xfId="1270" xr:uid="{00000000-0005-0000-0000-0000F8040000}"/>
    <cellStyle name="Normal 3 4 3" xfId="1271" xr:uid="{00000000-0005-0000-0000-0000F9040000}"/>
    <cellStyle name="Normal 3 4 3 2" xfId="1272" xr:uid="{00000000-0005-0000-0000-0000FA040000}"/>
    <cellStyle name="Normal 3 4 3 2 2" xfId="1273" xr:uid="{00000000-0005-0000-0000-0000FB040000}"/>
    <cellStyle name="Normal 3 4 3 3" xfId="1274" xr:uid="{00000000-0005-0000-0000-0000FC040000}"/>
    <cellStyle name="Normal 3 4 3 3 2" xfId="1275" xr:uid="{00000000-0005-0000-0000-0000FD040000}"/>
    <cellStyle name="Normal 3 4 3 4" xfId="1276" xr:uid="{00000000-0005-0000-0000-0000FE040000}"/>
    <cellStyle name="Normal 3 4 3 5" xfId="1277" xr:uid="{00000000-0005-0000-0000-0000FF040000}"/>
    <cellStyle name="Normal 3 4 4" xfId="1278" xr:uid="{00000000-0005-0000-0000-000000050000}"/>
    <cellStyle name="Normal 3 4 5" xfId="1279" xr:uid="{00000000-0005-0000-0000-000001050000}"/>
    <cellStyle name="Normal 3 4 6" xfId="1280" xr:uid="{00000000-0005-0000-0000-000002050000}"/>
    <cellStyle name="Normal 3 4 7" xfId="1281" xr:uid="{00000000-0005-0000-0000-000003050000}"/>
    <cellStyle name="Normal 3 5" xfId="1282" xr:uid="{00000000-0005-0000-0000-000004050000}"/>
    <cellStyle name="Normal 3 5 2" xfId="1283" xr:uid="{00000000-0005-0000-0000-000005050000}"/>
    <cellStyle name="Normal 3 5 2 2" xfId="1284" xr:uid="{00000000-0005-0000-0000-000006050000}"/>
    <cellStyle name="Normal 3 5 2 2 2" xfId="1285" xr:uid="{00000000-0005-0000-0000-000007050000}"/>
    <cellStyle name="Normal 3 5 2 2 2 2" xfId="1286" xr:uid="{00000000-0005-0000-0000-000008050000}"/>
    <cellStyle name="Normal 3 5 2 2 3" xfId="1287" xr:uid="{00000000-0005-0000-0000-000009050000}"/>
    <cellStyle name="Normal 3 5 2 2 3 2" xfId="1288" xr:uid="{00000000-0005-0000-0000-00000A050000}"/>
    <cellStyle name="Normal 3 5 2 2 4" xfId="1289" xr:uid="{00000000-0005-0000-0000-00000B050000}"/>
    <cellStyle name="Normal 3 5 2 2 5" xfId="1290" xr:uid="{00000000-0005-0000-0000-00000C050000}"/>
    <cellStyle name="Normal 3 5 2 3" xfId="1291" xr:uid="{00000000-0005-0000-0000-00000D050000}"/>
    <cellStyle name="Normal 3 5 2 3 2" xfId="1292" xr:uid="{00000000-0005-0000-0000-00000E050000}"/>
    <cellStyle name="Normal 3 5 2 4" xfId="1293" xr:uid="{00000000-0005-0000-0000-00000F050000}"/>
    <cellStyle name="Normal 3 5 2 4 2" xfId="1294" xr:uid="{00000000-0005-0000-0000-000010050000}"/>
    <cellStyle name="Normal 3 5 2 5" xfId="1295" xr:uid="{00000000-0005-0000-0000-000011050000}"/>
    <cellStyle name="Normal 3 5 2 6" xfId="1296" xr:uid="{00000000-0005-0000-0000-000012050000}"/>
    <cellStyle name="Normal 3 5 3" xfId="1297" xr:uid="{00000000-0005-0000-0000-000013050000}"/>
    <cellStyle name="Normal 3 5 3 2" xfId="1298" xr:uid="{00000000-0005-0000-0000-000014050000}"/>
    <cellStyle name="Normal 3 5 3 2 2" xfId="1299" xr:uid="{00000000-0005-0000-0000-000015050000}"/>
    <cellStyle name="Normal 3 5 3 3" xfId="1300" xr:uid="{00000000-0005-0000-0000-000016050000}"/>
    <cellStyle name="Normal 3 5 3 3 2" xfId="1301" xr:uid="{00000000-0005-0000-0000-000017050000}"/>
    <cellStyle name="Normal 3 5 3 4" xfId="1302" xr:uid="{00000000-0005-0000-0000-000018050000}"/>
    <cellStyle name="Normal 3 5 3 5" xfId="1303" xr:uid="{00000000-0005-0000-0000-000019050000}"/>
    <cellStyle name="Normal 3 5 4" xfId="1304" xr:uid="{00000000-0005-0000-0000-00001A050000}"/>
    <cellStyle name="Normal 3 5 5" xfId="1305" xr:uid="{00000000-0005-0000-0000-00001B050000}"/>
    <cellStyle name="Normal 3 5 6" xfId="1306" xr:uid="{00000000-0005-0000-0000-00001C050000}"/>
    <cellStyle name="Normal 3 5 7" xfId="1307" xr:uid="{00000000-0005-0000-0000-00001D050000}"/>
    <cellStyle name="Normal 3 6" xfId="1308" xr:uid="{00000000-0005-0000-0000-00001E050000}"/>
    <cellStyle name="Normal 3 6 2" xfId="1309" xr:uid="{00000000-0005-0000-0000-00001F050000}"/>
    <cellStyle name="Normal 3 6 2 2" xfId="1310" xr:uid="{00000000-0005-0000-0000-000020050000}"/>
    <cellStyle name="Normal 3 6 2 2 2" xfId="1311" xr:uid="{00000000-0005-0000-0000-000021050000}"/>
    <cellStyle name="Normal 3 6 2 2 2 2" xfId="1312" xr:uid="{00000000-0005-0000-0000-000022050000}"/>
    <cellStyle name="Normal 3 6 2 2 3" xfId="1313" xr:uid="{00000000-0005-0000-0000-000023050000}"/>
    <cellStyle name="Normal 3 6 2 2 3 2" xfId="1314" xr:uid="{00000000-0005-0000-0000-000024050000}"/>
    <cellStyle name="Normal 3 6 2 2 4" xfId="1315" xr:uid="{00000000-0005-0000-0000-000025050000}"/>
    <cellStyle name="Normal 3 6 2 2 5" xfId="1316" xr:uid="{00000000-0005-0000-0000-000026050000}"/>
    <cellStyle name="Normal 3 6 2 3" xfId="1317" xr:uid="{00000000-0005-0000-0000-000027050000}"/>
    <cellStyle name="Normal 3 6 2 3 2" xfId="1318" xr:uid="{00000000-0005-0000-0000-000028050000}"/>
    <cellStyle name="Normal 3 6 2 4" xfId="1319" xr:uid="{00000000-0005-0000-0000-000029050000}"/>
    <cellStyle name="Normal 3 6 2 4 2" xfId="1320" xr:uid="{00000000-0005-0000-0000-00002A050000}"/>
    <cellStyle name="Normal 3 6 2 5" xfId="1321" xr:uid="{00000000-0005-0000-0000-00002B050000}"/>
    <cellStyle name="Normal 3 6 2 6" xfId="1322" xr:uid="{00000000-0005-0000-0000-00002C050000}"/>
    <cellStyle name="Normal 3 6 3" xfId="1323" xr:uid="{00000000-0005-0000-0000-00002D050000}"/>
    <cellStyle name="Normal 3 6 3 2" xfId="1324" xr:uid="{00000000-0005-0000-0000-00002E050000}"/>
    <cellStyle name="Normal 3 6 3 2 2" xfId="1325" xr:uid="{00000000-0005-0000-0000-00002F050000}"/>
    <cellStyle name="Normal 3 6 3 3" xfId="1326" xr:uid="{00000000-0005-0000-0000-000030050000}"/>
    <cellStyle name="Normal 3 6 3 3 2" xfId="1327" xr:uid="{00000000-0005-0000-0000-000031050000}"/>
    <cellStyle name="Normal 3 6 3 4" xfId="1328" xr:uid="{00000000-0005-0000-0000-000032050000}"/>
    <cellStyle name="Normal 3 6 3 5" xfId="1329" xr:uid="{00000000-0005-0000-0000-000033050000}"/>
    <cellStyle name="Normal 3 6 4" xfId="1330" xr:uid="{00000000-0005-0000-0000-000034050000}"/>
    <cellStyle name="Normal 3 6 5" xfId="1331" xr:uid="{00000000-0005-0000-0000-000035050000}"/>
    <cellStyle name="Normal 3 6 6" xfId="1332" xr:uid="{00000000-0005-0000-0000-000036050000}"/>
    <cellStyle name="Normal 3 6 7" xfId="1333" xr:uid="{00000000-0005-0000-0000-000037050000}"/>
    <cellStyle name="Normal 3 7" xfId="1334" xr:uid="{00000000-0005-0000-0000-000038050000}"/>
    <cellStyle name="Normal 3 7 2" xfId="1335" xr:uid="{00000000-0005-0000-0000-000039050000}"/>
    <cellStyle name="Normal 3 7 2 2" xfId="1336" xr:uid="{00000000-0005-0000-0000-00003A050000}"/>
    <cellStyle name="Normal 3 7 2 2 2" xfId="1337" xr:uid="{00000000-0005-0000-0000-00003B050000}"/>
    <cellStyle name="Normal 3 7 2 2 2 2" xfId="1338" xr:uid="{00000000-0005-0000-0000-00003C050000}"/>
    <cellStyle name="Normal 3 7 2 2 3" xfId="1339" xr:uid="{00000000-0005-0000-0000-00003D050000}"/>
    <cellStyle name="Normal 3 7 2 2 3 2" xfId="1340" xr:uid="{00000000-0005-0000-0000-00003E050000}"/>
    <cellStyle name="Normal 3 7 2 2 4" xfId="1341" xr:uid="{00000000-0005-0000-0000-00003F050000}"/>
    <cellStyle name="Normal 3 7 2 2 5" xfId="1342" xr:uid="{00000000-0005-0000-0000-000040050000}"/>
    <cellStyle name="Normal 3 7 2 3" xfId="1343" xr:uid="{00000000-0005-0000-0000-000041050000}"/>
    <cellStyle name="Normal 3 7 2 3 2" xfId="1344" xr:uid="{00000000-0005-0000-0000-000042050000}"/>
    <cellStyle name="Normal 3 7 2 4" xfId="1345" xr:uid="{00000000-0005-0000-0000-000043050000}"/>
    <cellStyle name="Normal 3 7 2 4 2" xfId="1346" xr:uid="{00000000-0005-0000-0000-000044050000}"/>
    <cellStyle name="Normal 3 7 2 5" xfId="1347" xr:uid="{00000000-0005-0000-0000-000045050000}"/>
    <cellStyle name="Normal 3 7 2 6" xfId="1348" xr:uid="{00000000-0005-0000-0000-000046050000}"/>
    <cellStyle name="Normal 3 7 3" xfId="1349" xr:uid="{00000000-0005-0000-0000-000047050000}"/>
    <cellStyle name="Normal 3 7 3 2" xfId="1350" xr:uid="{00000000-0005-0000-0000-000048050000}"/>
    <cellStyle name="Normal 3 7 3 2 2" xfId="1351" xr:uid="{00000000-0005-0000-0000-000049050000}"/>
    <cellStyle name="Normal 3 7 3 3" xfId="1352" xr:uid="{00000000-0005-0000-0000-00004A050000}"/>
    <cellStyle name="Normal 3 7 3 3 2" xfId="1353" xr:uid="{00000000-0005-0000-0000-00004B050000}"/>
    <cellStyle name="Normal 3 7 3 4" xfId="1354" xr:uid="{00000000-0005-0000-0000-00004C050000}"/>
    <cellStyle name="Normal 3 7 3 5" xfId="1355" xr:uid="{00000000-0005-0000-0000-00004D050000}"/>
    <cellStyle name="Normal 3 7 4" xfId="1356" xr:uid="{00000000-0005-0000-0000-00004E050000}"/>
    <cellStyle name="Normal 3 7 5" xfId="1357" xr:uid="{00000000-0005-0000-0000-00004F050000}"/>
    <cellStyle name="Normal 3 7 6" xfId="1358" xr:uid="{00000000-0005-0000-0000-000050050000}"/>
    <cellStyle name="Normal 3 7 7" xfId="1359" xr:uid="{00000000-0005-0000-0000-000051050000}"/>
    <cellStyle name="Normal 3 8" xfId="1360" xr:uid="{00000000-0005-0000-0000-000052050000}"/>
    <cellStyle name="Normal 3 8 2" xfId="1361" xr:uid="{00000000-0005-0000-0000-000053050000}"/>
    <cellStyle name="Normal 3 8 2 2" xfId="1362" xr:uid="{00000000-0005-0000-0000-000054050000}"/>
    <cellStyle name="Normal 3 8 2 2 2" xfId="1363" xr:uid="{00000000-0005-0000-0000-000055050000}"/>
    <cellStyle name="Normal 3 8 2 2 2 2" xfId="1364" xr:uid="{00000000-0005-0000-0000-000056050000}"/>
    <cellStyle name="Normal 3 8 2 2 3" xfId="1365" xr:uid="{00000000-0005-0000-0000-000057050000}"/>
    <cellStyle name="Normal 3 8 2 2 3 2" xfId="1366" xr:uid="{00000000-0005-0000-0000-000058050000}"/>
    <cellStyle name="Normal 3 8 2 2 4" xfId="1367" xr:uid="{00000000-0005-0000-0000-000059050000}"/>
    <cellStyle name="Normal 3 8 2 2 5" xfId="1368" xr:uid="{00000000-0005-0000-0000-00005A050000}"/>
    <cellStyle name="Normal 3 8 2 3" xfId="1369" xr:uid="{00000000-0005-0000-0000-00005B050000}"/>
    <cellStyle name="Normal 3 8 2 3 2" xfId="1370" xr:uid="{00000000-0005-0000-0000-00005C050000}"/>
    <cellStyle name="Normal 3 8 2 4" xfId="1371" xr:uid="{00000000-0005-0000-0000-00005D050000}"/>
    <cellStyle name="Normal 3 8 2 4 2" xfId="1372" xr:uid="{00000000-0005-0000-0000-00005E050000}"/>
    <cellStyle name="Normal 3 8 2 5" xfId="1373" xr:uid="{00000000-0005-0000-0000-00005F050000}"/>
    <cellStyle name="Normal 3 8 2 6" xfId="1374" xr:uid="{00000000-0005-0000-0000-000060050000}"/>
    <cellStyle name="Normal 3 8 3" xfId="1375" xr:uid="{00000000-0005-0000-0000-000061050000}"/>
    <cellStyle name="Normal 3 8 3 2" xfId="1376" xr:uid="{00000000-0005-0000-0000-000062050000}"/>
    <cellStyle name="Normal 3 8 3 2 2" xfId="1377" xr:uid="{00000000-0005-0000-0000-000063050000}"/>
    <cellStyle name="Normal 3 8 3 3" xfId="1378" xr:uid="{00000000-0005-0000-0000-000064050000}"/>
    <cellStyle name="Normal 3 8 3 3 2" xfId="1379" xr:uid="{00000000-0005-0000-0000-000065050000}"/>
    <cellStyle name="Normal 3 8 3 4" xfId="1380" xr:uid="{00000000-0005-0000-0000-000066050000}"/>
    <cellStyle name="Normal 3 8 3 5" xfId="1381" xr:uid="{00000000-0005-0000-0000-000067050000}"/>
    <cellStyle name="Normal 3 8 4" xfId="1382" xr:uid="{00000000-0005-0000-0000-000068050000}"/>
    <cellStyle name="Normal 3 8 5" xfId="1383" xr:uid="{00000000-0005-0000-0000-000069050000}"/>
    <cellStyle name="Normal 3 8 6" xfId="1384" xr:uid="{00000000-0005-0000-0000-00006A050000}"/>
    <cellStyle name="Normal 3 8 7" xfId="1385" xr:uid="{00000000-0005-0000-0000-00006B050000}"/>
    <cellStyle name="Normal 3 9" xfId="1386" xr:uid="{00000000-0005-0000-0000-00006C050000}"/>
    <cellStyle name="Normal 3 9 2" xfId="1387" xr:uid="{00000000-0005-0000-0000-00006D050000}"/>
    <cellStyle name="Normal 3 9 2 2" xfId="1388" xr:uid="{00000000-0005-0000-0000-00006E050000}"/>
    <cellStyle name="Normal 3 9 2 2 2" xfId="1389" xr:uid="{00000000-0005-0000-0000-00006F050000}"/>
    <cellStyle name="Normal 3 9 2 2 2 2" xfId="1390" xr:uid="{00000000-0005-0000-0000-000070050000}"/>
    <cellStyle name="Normal 3 9 2 2 3" xfId="1391" xr:uid="{00000000-0005-0000-0000-000071050000}"/>
    <cellStyle name="Normal 3 9 2 2 3 2" xfId="1392" xr:uid="{00000000-0005-0000-0000-000072050000}"/>
    <cellStyle name="Normal 3 9 2 2 4" xfId="1393" xr:uid="{00000000-0005-0000-0000-000073050000}"/>
    <cellStyle name="Normal 3 9 2 2 5" xfId="1394" xr:uid="{00000000-0005-0000-0000-000074050000}"/>
    <cellStyle name="Normal 3 9 2 3" xfId="1395" xr:uid="{00000000-0005-0000-0000-000075050000}"/>
    <cellStyle name="Normal 3 9 2 3 2" xfId="1396" xr:uid="{00000000-0005-0000-0000-000076050000}"/>
    <cellStyle name="Normal 3 9 2 4" xfId="1397" xr:uid="{00000000-0005-0000-0000-000077050000}"/>
    <cellStyle name="Normal 3 9 2 4 2" xfId="1398" xr:uid="{00000000-0005-0000-0000-000078050000}"/>
    <cellStyle name="Normal 3 9 2 5" xfId="1399" xr:uid="{00000000-0005-0000-0000-000079050000}"/>
    <cellStyle name="Normal 3 9 2 6" xfId="1400" xr:uid="{00000000-0005-0000-0000-00007A050000}"/>
    <cellStyle name="Normal 3 9 3" xfId="1401" xr:uid="{00000000-0005-0000-0000-00007B050000}"/>
    <cellStyle name="Normal 3 9 3 2" xfId="1402" xr:uid="{00000000-0005-0000-0000-00007C050000}"/>
    <cellStyle name="Normal 3 9 3 2 2" xfId="1403" xr:uid="{00000000-0005-0000-0000-00007D050000}"/>
    <cellStyle name="Normal 3 9 3 3" xfId="1404" xr:uid="{00000000-0005-0000-0000-00007E050000}"/>
    <cellStyle name="Normal 3 9 3 3 2" xfId="1405" xr:uid="{00000000-0005-0000-0000-00007F050000}"/>
    <cellStyle name="Normal 3 9 3 4" xfId="1406" xr:uid="{00000000-0005-0000-0000-000080050000}"/>
    <cellStyle name="Normal 3 9 3 5" xfId="1407" xr:uid="{00000000-0005-0000-0000-000081050000}"/>
    <cellStyle name="Normal 3 9 4" xfId="1408" xr:uid="{00000000-0005-0000-0000-000082050000}"/>
    <cellStyle name="Normal 3 9 5" xfId="1409" xr:uid="{00000000-0005-0000-0000-000083050000}"/>
    <cellStyle name="Normal 3 9 6" xfId="1410" xr:uid="{00000000-0005-0000-0000-000084050000}"/>
    <cellStyle name="Normal 3 9 7" xfId="1411" xr:uid="{00000000-0005-0000-0000-000085050000}"/>
    <cellStyle name="Normal 30" xfId="1412" xr:uid="{00000000-0005-0000-0000-000086050000}"/>
    <cellStyle name="Normal 31" xfId="1413" xr:uid="{00000000-0005-0000-0000-000087050000}"/>
    <cellStyle name="Normal 32" xfId="1414" xr:uid="{00000000-0005-0000-0000-000088050000}"/>
    <cellStyle name="Normal 33" xfId="1415" xr:uid="{00000000-0005-0000-0000-000089050000}"/>
    <cellStyle name="Normal 34" xfId="1416" xr:uid="{00000000-0005-0000-0000-00008A050000}"/>
    <cellStyle name="Normal 35" xfId="1836" xr:uid="{00000000-0005-0000-0000-00008B050000}"/>
    <cellStyle name="Normal 4" xfId="1417" xr:uid="{00000000-0005-0000-0000-00008C050000}"/>
    <cellStyle name="Normal 4 2" xfId="1418" xr:uid="{00000000-0005-0000-0000-00008D050000}"/>
    <cellStyle name="Normal 4 2 2" xfId="1419" xr:uid="{00000000-0005-0000-0000-00008E050000}"/>
    <cellStyle name="Normal 4 2 2 2" xfId="1420" xr:uid="{00000000-0005-0000-0000-00008F050000}"/>
    <cellStyle name="Normal 4 2 2 2 2" xfId="1421" xr:uid="{00000000-0005-0000-0000-000090050000}"/>
    <cellStyle name="Normal 4 2 2 3" xfId="1422" xr:uid="{00000000-0005-0000-0000-000091050000}"/>
    <cellStyle name="Normal 4 2 2 4" xfId="1423" xr:uid="{00000000-0005-0000-0000-000092050000}"/>
    <cellStyle name="Normal 4 2 2 4 2" xfId="1424" xr:uid="{00000000-0005-0000-0000-000093050000}"/>
    <cellStyle name="Normal 4 2 2 5" xfId="1425" xr:uid="{00000000-0005-0000-0000-000094050000}"/>
    <cellStyle name="Normal 4 2 2 6" xfId="1426" xr:uid="{00000000-0005-0000-0000-000095050000}"/>
    <cellStyle name="Normal 4 2 3" xfId="1427" xr:uid="{00000000-0005-0000-0000-000096050000}"/>
    <cellStyle name="Normal 4 2 4" xfId="1428" xr:uid="{00000000-0005-0000-0000-000097050000}"/>
    <cellStyle name="Normal 4 2 5" xfId="1429" xr:uid="{00000000-0005-0000-0000-000098050000}"/>
    <cellStyle name="Normal 4 2 6" xfId="1430" xr:uid="{00000000-0005-0000-0000-000099050000}"/>
    <cellStyle name="Normal 4 2 7" xfId="1431" xr:uid="{00000000-0005-0000-0000-00009A050000}"/>
    <cellStyle name="Normal 4 3" xfId="1432" xr:uid="{00000000-0005-0000-0000-00009B050000}"/>
    <cellStyle name="Normal 4 3 2" xfId="1433" xr:uid="{00000000-0005-0000-0000-00009C050000}"/>
    <cellStyle name="Normal 4 3 2 2" xfId="1434" xr:uid="{00000000-0005-0000-0000-00009D050000}"/>
    <cellStyle name="Normal 4 3 2 3" xfId="1435" xr:uid="{00000000-0005-0000-0000-00009E050000}"/>
    <cellStyle name="Normal 4 3 3" xfId="1436" xr:uid="{00000000-0005-0000-0000-00009F050000}"/>
    <cellStyle name="Normal 4 3 4" xfId="1437" xr:uid="{00000000-0005-0000-0000-0000A0050000}"/>
    <cellStyle name="Normal 4 3 4 2" xfId="1438" xr:uid="{00000000-0005-0000-0000-0000A1050000}"/>
    <cellStyle name="Normal 4 3 5" xfId="1439" xr:uid="{00000000-0005-0000-0000-0000A2050000}"/>
    <cellStyle name="Normal 4 3 6" xfId="1440" xr:uid="{00000000-0005-0000-0000-0000A3050000}"/>
    <cellStyle name="Normal 4 4" xfId="1441" xr:uid="{00000000-0005-0000-0000-0000A4050000}"/>
    <cellStyle name="Normal 4 4 2" xfId="1442" xr:uid="{00000000-0005-0000-0000-0000A5050000}"/>
    <cellStyle name="Normal 4 4 3" xfId="1443" xr:uid="{00000000-0005-0000-0000-0000A6050000}"/>
    <cellStyle name="Normal 4 4 4" xfId="1444" xr:uid="{00000000-0005-0000-0000-0000A7050000}"/>
    <cellStyle name="Normal 4 5" xfId="1445" xr:uid="{00000000-0005-0000-0000-0000A8050000}"/>
    <cellStyle name="Normal 4 5 2" xfId="1446" xr:uid="{00000000-0005-0000-0000-0000A9050000}"/>
    <cellStyle name="Normal 4 6" xfId="1447" xr:uid="{00000000-0005-0000-0000-0000AA050000}"/>
    <cellStyle name="Normal 4 7" xfId="1448" xr:uid="{00000000-0005-0000-0000-0000AB050000}"/>
    <cellStyle name="Normal 4 8" xfId="1449" xr:uid="{00000000-0005-0000-0000-0000AC050000}"/>
    <cellStyle name="Normal 4 9" xfId="1450" xr:uid="{00000000-0005-0000-0000-0000AD050000}"/>
    <cellStyle name="Normal 5" xfId="1451" xr:uid="{00000000-0005-0000-0000-0000AE050000}"/>
    <cellStyle name="Normal 5 2" xfId="1452" xr:uid="{00000000-0005-0000-0000-0000AF050000}"/>
    <cellStyle name="Normal 5 2 2" xfId="1453" xr:uid="{00000000-0005-0000-0000-0000B0050000}"/>
    <cellStyle name="Normal 5 2 2 2" xfId="1454" xr:uid="{00000000-0005-0000-0000-0000B1050000}"/>
    <cellStyle name="Normal 5 2 2 3" xfId="1455" xr:uid="{00000000-0005-0000-0000-0000B2050000}"/>
    <cellStyle name="Normal 5 2 3" xfId="1456" xr:uid="{00000000-0005-0000-0000-0000B3050000}"/>
    <cellStyle name="Normal 5 2 3 2" xfId="1457" xr:uid="{00000000-0005-0000-0000-0000B4050000}"/>
    <cellStyle name="Normal 5 2 3 3" xfId="1458" xr:uid="{00000000-0005-0000-0000-0000B5050000}"/>
    <cellStyle name="Normal 5 2 4" xfId="1459" xr:uid="{00000000-0005-0000-0000-0000B6050000}"/>
    <cellStyle name="Normal 5 2 5" xfId="1460" xr:uid="{00000000-0005-0000-0000-0000B7050000}"/>
    <cellStyle name="Normal 5 2 6" xfId="1461" xr:uid="{00000000-0005-0000-0000-0000B8050000}"/>
    <cellStyle name="Normal 5 3" xfId="1462" xr:uid="{00000000-0005-0000-0000-0000B9050000}"/>
    <cellStyle name="Normal 5 3 2" xfId="1463" xr:uid="{00000000-0005-0000-0000-0000BA050000}"/>
    <cellStyle name="Normal 5 3 3" xfId="1464" xr:uid="{00000000-0005-0000-0000-0000BB050000}"/>
    <cellStyle name="Normal 5 4" xfId="1465" xr:uid="{00000000-0005-0000-0000-0000BC050000}"/>
    <cellStyle name="Normal 5 4 2" xfId="1466" xr:uid="{00000000-0005-0000-0000-0000BD050000}"/>
    <cellStyle name="Normal 5 4 3" xfId="1467" xr:uid="{00000000-0005-0000-0000-0000BE050000}"/>
    <cellStyle name="Normal 5 4 4" xfId="1468" xr:uid="{00000000-0005-0000-0000-0000BF050000}"/>
    <cellStyle name="Normal 5 5" xfId="1469" xr:uid="{00000000-0005-0000-0000-0000C0050000}"/>
    <cellStyle name="Normal 5 6" xfId="1470" xr:uid="{00000000-0005-0000-0000-0000C1050000}"/>
    <cellStyle name="Normal 5 7" xfId="1471" xr:uid="{00000000-0005-0000-0000-0000C2050000}"/>
    <cellStyle name="Normal 5 8" xfId="1472" xr:uid="{00000000-0005-0000-0000-0000C3050000}"/>
    <cellStyle name="Normal 5 9" xfId="1473" xr:uid="{00000000-0005-0000-0000-0000C4050000}"/>
    <cellStyle name="Normal 6" xfId="1474" xr:uid="{00000000-0005-0000-0000-0000C5050000}"/>
    <cellStyle name="Normal 6 2" xfId="1475" xr:uid="{00000000-0005-0000-0000-0000C6050000}"/>
    <cellStyle name="Normal 6 2 2" xfId="1476" xr:uid="{00000000-0005-0000-0000-0000C7050000}"/>
    <cellStyle name="Normal 6 3" xfId="1477" xr:uid="{00000000-0005-0000-0000-0000C8050000}"/>
    <cellStyle name="Normal 6 3 2" xfId="1478" xr:uid="{00000000-0005-0000-0000-0000C9050000}"/>
    <cellStyle name="Normal 6 3 2 2" xfId="1479" xr:uid="{00000000-0005-0000-0000-0000CA050000}"/>
    <cellStyle name="Normal 6 3 3" xfId="1480" xr:uid="{00000000-0005-0000-0000-0000CB050000}"/>
    <cellStyle name="Normal 6 4" xfId="1481" xr:uid="{00000000-0005-0000-0000-0000CC050000}"/>
    <cellStyle name="Normal 6 4 2" xfId="1482" xr:uid="{00000000-0005-0000-0000-0000CD050000}"/>
    <cellStyle name="Normal 6 4 2 2" xfId="1483" xr:uid="{00000000-0005-0000-0000-0000CE050000}"/>
    <cellStyle name="Normal 6 4 3" xfId="1484" xr:uid="{00000000-0005-0000-0000-0000CF050000}"/>
    <cellStyle name="Normal 6 5" xfId="1485" xr:uid="{00000000-0005-0000-0000-0000D0050000}"/>
    <cellStyle name="Normal 6 6" xfId="1486" xr:uid="{00000000-0005-0000-0000-0000D1050000}"/>
    <cellStyle name="Normal 6 7" xfId="1487" xr:uid="{00000000-0005-0000-0000-0000D2050000}"/>
    <cellStyle name="Normal 7" xfId="1488" xr:uid="{00000000-0005-0000-0000-0000D3050000}"/>
    <cellStyle name="Normal 7 2" xfId="1489" xr:uid="{00000000-0005-0000-0000-0000D4050000}"/>
    <cellStyle name="Normal 7 2 2" xfId="1490" xr:uid="{00000000-0005-0000-0000-0000D5050000}"/>
    <cellStyle name="Normal 7 2 2 2" xfId="1491" xr:uid="{00000000-0005-0000-0000-0000D6050000}"/>
    <cellStyle name="Normal 7 2 3" xfId="1492" xr:uid="{00000000-0005-0000-0000-0000D7050000}"/>
    <cellStyle name="Normal 7 3" xfId="1493" xr:uid="{00000000-0005-0000-0000-0000D8050000}"/>
    <cellStyle name="Normal 7 3 2" xfId="1494" xr:uid="{00000000-0005-0000-0000-0000D9050000}"/>
    <cellStyle name="Normal 7 4" xfId="1495" xr:uid="{00000000-0005-0000-0000-0000DA050000}"/>
    <cellStyle name="Normal 7 4 2" xfId="1496" xr:uid="{00000000-0005-0000-0000-0000DB050000}"/>
    <cellStyle name="Normal 7 5" xfId="1497" xr:uid="{00000000-0005-0000-0000-0000DC050000}"/>
    <cellStyle name="Normal 8" xfId="1498" xr:uid="{00000000-0005-0000-0000-0000DD050000}"/>
    <cellStyle name="Normal 9" xfId="1499" xr:uid="{00000000-0005-0000-0000-0000DE050000}"/>
    <cellStyle name="Normal 9 2" xfId="1500" xr:uid="{00000000-0005-0000-0000-0000DF050000}"/>
    <cellStyle name="Normal 9 2 2" xfId="1501" xr:uid="{00000000-0005-0000-0000-0000E0050000}"/>
    <cellStyle name="Normal 9 3" xfId="1502" xr:uid="{00000000-0005-0000-0000-0000E1050000}"/>
    <cellStyle name="NORMAL." xfId="1503" xr:uid="{00000000-0005-0000-0000-0000E2050000}"/>
    <cellStyle name="Note 10" xfId="1504" xr:uid="{00000000-0005-0000-0000-0000E4050000}"/>
    <cellStyle name="Note 10 2" xfId="1505" xr:uid="{00000000-0005-0000-0000-0000E5050000}"/>
    <cellStyle name="Note 2" xfId="1506" xr:uid="{00000000-0005-0000-0000-0000E6050000}"/>
    <cellStyle name="Note 2 2" xfId="1507" xr:uid="{00000000-0005-0000-0000-0000E7050000}"/>
    <cellStyle name="Note 2 2 2" xfId="1508" xr:uid="{00000000-0005-0000-0000-0000E8050000}"/>
    <cellStyle name="Note 2 2 2 2" xfId="1509" xr:uid="{00000000-0005-0000-0000-0000E9050000}"/>
    <cellStyle name="Note 2 2 2 3" xfId="1510" xr:uid="{00000000-0005-0000-0000-0000EA050000}"/>
    <cellStyle name="Note 2 2 2 4" xfId="1511" xr:uid="{00000000-0005-0000-0000-0000EB050000}"/>
    <cellStyle name="Note 2 2 3" xfId="1512" xr:uid="{00000000-0005-0000-0000-0000EC050000}"/>
    <cellStyle name="Note 2 2 3 2" xfId="1513" xr:uid="{00000000-0005-0000-0000-0000ED050000}"/>
    <cellStyle name="Note 2 2 3 3" xfId="1514" xr:uid="{00000000-0005-0000-0000-0000EE050000}"/>
    <cellStyle name="Note 2 2 4" xfId="1515" xr:uid="{00000000-0005-0000-0000-0000EF050000}"/>
    <cellStyle name="Note 2 2 5" xfId="1516" xr:uid="{00000000-0005-0000-0000-0000F0050000}"/>
    <cellStyle name="Note 2 2 6" xfId="1517" xr:uid="{00000000-0005-0000-0000-0000F1050000}"/>
    <cellStyle name="Note 2 3" xfId="1518" xr:uid="{00000000-0005-0000-0000-0000F2050000}"/>
    <cellStyle name="Note 2 3 2" xfId="1519" xr:uid="{00000000-0005-0000-0000-0000F3050000}"/>
    <cellStyle name="Note 2 3 3" xfId="1520" xr:uid="{00000000-0005-0000-0000-0000F4050000}"/>
    <cellStyle name="Note 2 3 4" xfId="1521" xr:uid="{00000000-0005-0000-0000-0000F5050000}"/>
    <cellStyle name="Note 2 3 5" xfId="1522" xr:uid="{00000000-0005-0000-0000-0000F6050000}"/>
    <cellStyle name="Note 2 4" xfId="1523" xr:uid="{00000000-0005-0000-0000-0000F7050000}"/>
    <cellStyle name="Note 2 4 2" xfId="1524" xr:uid="{00000000-0005-0000-0000-0000F8050000}"/>
    <cellStyle name="Note 2 4 3" xfId="1525" xr:uid="{00000000-0005-0000-0000-0000F9050000}"/>
    <cellStyle name="Note 2 4 4" xfId="1526" xr:uid="{00000000-0005-0000-0000-0000FA050000}"/>
    <cellStyle name="Note 2 5" xfId="1527" xr:uid="{00000000-0005-0000-0000-0000FB050000}"/>
    <cellStyle name="Note 2 6" xfId="1528" xr:uid="{00000000-0005-0000-0000-0000FC050000}"/>
    <cellStyle name="Note 2 7" xfId="1529" xr:uid="{00000000-0005-0000-0000-0000FD050000}"/>
    <cellStyle name="Note 2 8" xfId="1530" xr:uid="{00000000-0005-0000-0000-0000FE050000}"/>
    <cellStyle name="Note 2 9" xfId="1531" xr:uid="{00000000-0005-0000-0000-0000FF050000}"/>
    <cellStyle name="Note 3" xfId="1532" xr:uid="{00000000-0005-0000-0000-000000060000}"/>
    <cellStyle name="Note 3 2" xfId="1533" xr:uid="{00000000-0005-0000-0000-000001060000}"/>
    <cellStyle name="Note 3 2 2" xfId="1534" xr:uid="{00000000-0005-0000-0000-000002060000}"/>
    <cellStyle name="Note 3 2 2 2" xfId="1535" xr:uid="{00000000-0005-0000-0000-000003060000}"/>
    <cellStyle name="Note 3 2 3" xfId="1536" xr:uid="{00000000-0005-0000-0000-000004060000}"/>
    <cellStyle name="Note 3 2 4" xfId="1537" xr:uid="{00000000-0005-0000-0000-000005060000}"/>
    <cellStyle name="Note 3 3" xfId="1538" xr:uid="{00000000-0005-0000-0000-000006060000}"/>
    <cellStyle name="Note 3 4" xfId="1539" xr:uid="{00000000-0005-0000-0000-000007060000}"/>
    <cellStyle name="Note 3 4 2" xfId="1540" xr:uid="{00000000-0005-0000-0000-000008060000}"/>
    <cellStyle name="Note 3 5" xfId="1541" xr:uid="{00000000-0005-0000-0000-000009060000}"/>
    <cellStyle name="Note 3 6" xfId="1542" xr:uid="{00000000-0005-0000-0000-00000A060000}"/>
    <cellStyle name="Note 3 7" xfId="1543" xr:uid="{00000000-0005-0000-0000-00000B060000}"/>
    <cellStyle name="Note 4" xfId="1544" xr:uid="{00000000-0005-0000-0000-00000C060000}"/>
    <cellStyle name="Note 4 2" xfId="1545" xr:uid="{00000000-0005-0000-0000-00000D060000}"/>
    <cellStyle name="Note 4 3" xfId="1546" xr:uid="{00000000-0005-0000-0000-00000E060000}"/>
    <cellStyle name="Note 4 4" xfId="1547" xr:uid="{00000000-0005-0000-0000-00000F060000}"/>
    <cellStyle name="Note 5" xfId="1548" xr:uid="{00000000-0005-0000-0000-000010060000}"/>
    <cellStyle name="Note 5 2" xfId="1549" xr:uid="{00000000-0005-0000-0000-000011060000}"/>
    <cellStyle name="Note 5 3" xfId="1550" xr:uid="{00000000-0005-0000-0000-000012060000}"/>
    <cellStyle name="Note 5 4" xfId="1551" xr:uid="{00000000-0005-0000-0000-000013060000}"/>
    <cellStyle name="Note 6" xfId="1552" xr:uid="{00000000-0005-0000-0000-000014060000}"/>
    <cellStyle name="Note 6 2" xfId="1553" xr:uid="{00000000-0005-0000-0000-000015060000}"/>
    <cellStyle name="Note 6 3" xfId="1554" xr:uid="{00000000-0005-0000-0000-000016060000}"/>
    <cellStyle name="Note 6 4" xfId="1555" xr:uid="{00000000-0005-0000-0000-000017060000}"/>
    <cellStyle name="Note 7" xfId="1556" xr:uid="{00000000-0005-0000-0000-000018060000}"/>
    <cellStyle name="Note 7 2" xfId="1557" xr:uid="{00000000-0005-0000-0000-000019060000}"/>
    <cellStyle name="Note 7 3" xfId="1558" xr:uid="{00000000-0005-0000-0000-00001A060000}"/>
    <cellStyle name="Note 7 4" xfId="1559" xr:uid="{00000000-0005-0000-0000-00001B060000}"/>
    <cellStyle name="Note 8" xfId="1560" xr:uid="{00000000-0005-0000-0000-00001C060000}"/>
    <cellStyle name="Note 8 2" xfId="1561" xr:uid="{00000000-0005-0000-0000-00001D060000}"/>
    <cellStyle name="Note 8 3" xfId="1562" xr:uid="{00000000-0005-0000-0000-00001E060000}"/>
    <cellStyle name="Note 8 4" xfId="1563" xr:uid="{00000000-0005-0000-0000-00001F060000}"/>
    <cellStyle name="Note 9" xfId="1564" xr:uid="{00000000-0005-0000-0000-000020060000}"/>
    <cellStyle name="Note 9 2" xfId="1565" xr:uid="{00000000-0005-0000-0000-000021060000}"/>
    <cellStyle name="Note 9 3" xfId="1566" xr:uid="{00000000-0005-0000-0000-000022060000}"/>
    <cellStyle name="Note 9 4" xfId="1567" xr:uid="{00000000-0005-0000-0000-000023060000}"/>
    <cellStyle name="Output 10" xfId="1568" xr:uid="{00000000-0005-0000-0000-000024060000}"/>
    <cellStyle name="Output 10 2" xfId="1569" xr:uid="{00000000-0005-0000-0000-000025060000}"/>
    <cellStyle name="Output 2" xfId="1570" xr:uid="{00000000-0005-0000-0000-000026060000}"/>
    <cellStyle name="Output 2 2" xfId="1571" xr:uid="{00000000-0005-0000-0000-000027060000}"/>
    <cellStyle name="Output 2 3" xfId="1572" xr:uid="{00000000-0005-0000-0000-000028060000}"/>
    <cellStyle name="Output 2 4" xfId="1573" xr:uid="{00000000-0005-0000-0000-000029060000}"/>
    <cellStyle name="Output 2 5" xfId="1574" xr:uid="{00000000-0005-0000-0000-00002A060000}"/>
    <cellStyle name="Output 3" xfId="1575" xr:uid="{00000000-0005-0000-0000-00002B060000}"/>
    <cellStyle name="Output 3 2" xfId="1576" xr:uid="{00000000-0005-0000-0000-00002C060000}"/>
    <cellStyle name="Output 3 3" xfId="1577" xr:uid="{00000000-0005-0000-0000-00002D060000}"/>
    <cellStyle name="Output 3 4" xfId="1578" xr:uid="{00000000-0005-0000-0000-00002E060000}"/>
    <cellStyle name="Output 4" xfId="1579" xr:uid="{00000000-0005-0000-0000-00002F060000}"/>
    <cellStyle name="Output 4 2" xfId="1580" xr:uid="{00000000-0005-0000-0000-000030060000}"/>
    <cellStyle name="Output 4 3" xfId="1581" xr:uid="{00000000-0005-0000-0000-000031060000}"/>
    <cellStyle name="Output 4 4" xfId="1582" xr:uid="{00000000-0005-0000-0000-000032060000}"/>
    <cellStyle name="Output 5" xfId="1583" xr:uid="{00000000-0005-0000-0000-000033060000}"/>
    <cellStyle name="Output 5 2" xfId="1584" xr:uid="{00000000-0005-0000-0000-000034060000}"/>
    <cellStyle name="Output 5 3" xfId="1585" xr:uid="{00000000-0005-0000-0000-000035060000}"/>
    <cellStyle name="Output 5 4" xfId="1586" xr:uid="{00000000-0005-0000-0000-000036060000}"/>
    <cellStyle name="Output 6" xfId="1587" xr:uid="{00000000-0005-0000-0000-000037060000}"/>
    <cellStyle name="Output 6 2" xfId="1588" xr:uid="{00000000-0005-0000-0000-000038060000}"/>
    <cellStyle name="Output 6 3" xfId="1589" xr:uid="{00000000-0005-0000-0000-000039060000}"/>
    <cellStyle name="Output 6 4" xfId="1590" xr:uid="{00000000-0005-0000-0000-00003A060000}"/>
    <cellStyle name="Output 7" xfId="1591" xr:uid="{00000000-0005-0000-0000-00003B060000}"/>
    <cellStyle name="Output 7 2" xfId="1592" xr:uid="{00000000-0005-0000-0000-00003C060000}"/>
    <cellStyle name="Output 7 3" xfId="1593" xr:uid="{00000000-0005-0000-0000-00003D060000}"/>
    <cellStyle name="Output 7 4" xfId="1594" xr:uid="{00000000-0005-0000-0000-00003E060000}"/>
    <cellStyle name="Output 8" xfId="1595" xr:uid="{00000000-0005-0000-0000-00003F060000}"/>
    <cellStyle name="Output 8 2" xfId="1596" xr:uid="{00000000-0005-0000-0000-000040060000}"/>
    <cellStyle name="Output 8 3" xfId="1597" xr:uid="{00000000-0005-0000-0000-000041060000}"/>
    <cellStyle name="Output 8 4" xfId="1598" xr:uid="{00000000-0005-0000-0000-000042060000}"/>
    <cellStyle name="Output 9" xfId="1599" xr:uid="{00000000-0005-0000-0000-000043060000}"/>
    <cellStyle name="Output 9 2" xfId="1600" xr:uid="{00000000-0005-0000-0000-000044060000}"/>
    <cellStyle name="Output 9 3" xfId="1601" xr:uid="{00000000-0005-0000-0000-000045060000}"/>
    <cellStyle name="Output 9 4" xfId="1602" xr:uid="{00000000-0005-0000-0000-000046060000}"/>
    <cellStyle name="Output Amounts" xfId="1603" xr:uid="{00000000-0005-0000-0000-000047060000}"/>
    <cellStyle name="Output Column Headings" xfId="1604" xr:uid="{00000000-0005-0000-0000-000048060000}"/>
    <cellStyle name="Output Line Items" xfId="1605" xr:uid="{00000000-0005-0000-0000-000049060000}"/>
    <cellStyle name="Output Report Heading" xfId="1606" xr:uid="{00000000-0005-0000-0000-00004A060000}"/>
    <cellStyle name="Output Report Title" xfId="1607" xr:uid="{00000000-0005-0000-0000-00004B060000}"/>
    <cellStyle name="Override" xfId="1608" xr:uid="{00000000-0005-0000-0000-00004C060000}"/>
    <cellStyle name="per.style" xfId="1609" xr:uid="{00000000-0005-0000-0000-00004D060000}"/>
    <cellStyle name="Percen - Style2" xfId="1610" xr:uid="{00000000-0005-0000-0000-00004E060000}"/>
    <cellStyle name="Percent" xfId="2" builtinId="5"/>
    <cellStyle name="Percent [0]" xfId="1611" xr:uid="{00000000-0005-0000-0000-000050060000}"/>
    <cellStyle name="Percent [00]" xfId="1612" xr:uid="{00000000-0005-0000-0000-000051060000}"/>
    <cellStyle name="Percent [2]" xfId="1613" xr:uid="{00000000-0005-0000-0000-000052060000}"/>
    <cellStyle name="Percent 10" xfId="1614" xr:uid="{00000000-0005-0000-0000-000053060000}"/>
    <cellStyle name="Percent 11" xfId="1615" xr:uid="{00000000-0005-0000-0000-000054060000}"/>
    <cellStyle name="Percent 12" xfId="1616" xr:uid="{00000000-0005-0000-0000-000055060000}"/>
    <cellStyle name="Percent 13" xfId="1617" xr:uid="{00000000-0005-0000-0000-000056060000}"/>
    <cellStyle name="Percent 14" xfId="1618" xr:uid="{00000000-0005-0000-0000-000057060000}"/>
    <cellStyle name="Percent 15" xfId="1619" xr:uid="{00000000-0005-0000-0000-000058060000}"/>
    <cellStyle name="Percent 16" xfId="1620" xr:uid="{00000000-0005-0000-0000-000059060000}"/>
    <cellStyle name="Percent 17" xfId="1621" xr:uid="{00000000-0005-0000-0000-00005A060000}"/>
    <cellStyle name="Percent 18" xfId="1622" xr:uid="{00000000-0005-0000-0000-00005B060000}"/>
    <cellStyle name="Percent 19" xfId="1623" xr:uid="{00000000-0005-0000-0000-00005C060000}"/>
    <cellStyle name="Percent 2" xfId="1624" xr:uid="{00000000-0005-0000-0000-00005D060000}"/>
    <cellStyle name="Percent 2 2" xfId="1625" xr:uid="{00000000-0005-0000-0000-00005E060000}"/>
    <cellStyle name="Percent 2 2 10" xfId="1626" xr:uid="{00000000-0005-0000-0000-00005F060000}"/>
    <cellStyle name="Percent 2 2 11" xfId="1627" xr:uid="{00000000-0005-0000-0000-000060060000}"/>
    <cellStyle name="Percent 2 2 2" xfId="1628" xr:uid="{00000000-0005-0000-0000-000061060000}"/>
    <cellStyle name="Percent 2 2 2 2" xfId="1629" xr:uid="{00000000-0005-0000-0000-000062060000}"/>
    <cellStyle name="Percent 2 2 2 3" xfId="1630" xr:uid="{00000000-0005-0000-0000-000063060000}"/>
    <cellStyle name="Percent 2 2 2 4" xfId="1631" xr:uid="{00000000-0005-0000-0000-000064060000}"/>
    <cellStyle name="Percent 2 2 3" xfId="1632" xr:uid="{00000000-0005-0000-0000-000065060000}"/>
    <cellStyle name="Percent 2 2 3 2" xfId="1633" xr:uid="{00000000-0005-0000-0000-000066060000}"/>
    <cellStyle name="Percent 2 2 3 3" xfId="1634" xr:uid="{00000000-0005-0000-0000-000067060000}"/>
    <cellStyle name="Percent 2 2 3 4" xfId="1635" xr:uid="{00000000-0005-0000-0000-000068060000}"/>
    <cellStyle name="Percent 2 2 4" xfId="1636" xr:uid="{00000000-0005-0000-0000-000069060000}"/>
    <cellStyle name="Percent 2 2 4 2" xfId="1637" xr:uid="{00000000-0005-0000-0000-00006A060000}"/>
    <cellStyle name="Percent 2 2 4 3" xfId="1638" xr:uid="{00000000-0005-0000-0000-00006B060000}"/>
    <cellStyle name="Percent 2 2 4 4" xfId="1639" xr:uid="{00000000-0005-0000-0000-00006C060000}"/>
    <cellStyle name="Percent 2 2 5" xfId="1640" xr:uid="{00000000-0005-0000-0000-00006D060000}"/>
    <cellStyle name="Percent 2 2 5 2" xfId="1641" xr:uid="{00000000-0005-0000-0000-00006E060000}"/>
    <cellStyle name="Percent 2 2 5 3" xfId="1642" xr:uid="{00000000-0005-0000-0000-00006F060000}"/>
    <cellStyle name="Percent 2 2 5 4" xfId="1643" xr:uid="{00000000-0005-0000-0000-000070060000}"/>
    <cellStyle name="Percent 2 2 6" xfId="1644" xr:uid="{00000000-0005-0000-0000-000071060000}"/>
    <cellStyle name="Percent 2 2 6 2" xfId="1645" xr:uid="{00000000-0005-0000-0000-000072060000}"/>
    <cellStyle name="Percent 2 2 6 3" xfId="1646" xr:uid="{00000000-0005-0000-0000-000073060000}"/>
    <cellStyle name="Percent 2 2 6 4" xfId="1647" xr:uid="{00000000-0005-0000-0000-000074060000}"/>
    <cellStyle name="Percent 2 2 7" xfId="1648" xr:uid="{00000000-0005-0000-0000-000075060000}"/>
    <cellStyle name="Percent 2 2 7 2" xfId="1649" xr:uid="{00000000-0005-0000-0000-000076060000}"/>
    <cellStyle name="Percent 2 2 7 3" xfId="1650" xr:uid="{00000000-0005-0000-0000-000077060000}"/>
    <cellStyle name="Percent 2 2 7 4" xfId="1651" xr:uid="{00000000-0005-0000-0000-000078060000}"/>
    <cellStyle name="Percent 2 2 8" xfId="1652" xr:uid="{00000000-0005-0000-0000-000079060000}"/>
    <cellStyle name="Percent 2 2 8 2" xfId="1653" xr:uid="{00000000-0005-0000-0000-00007A060000}"/>
    <cellStyle name="Percent 2 2 8 3" xfId="1654" xr:uid="{00000000-0005-0000-0000-00007B060000}"/>
    <cellStyle name="Percent 2 2 8 4" xfId="1655" xr:uid="{00000000-0005-0000-0000-00007C060000}"/>
    <cellStyle name="Percent 2 2 9" xfId="1656" xr:uid="{00000000-0005-0000-0000-00007D060000}"/>
    <cellStyle name="Percent 2 3" xfId="1657" xr:uid="{00000000-0005-0000-0000-00007E060000}"/>
    <cellStyle name="Percent 2 3 2" xfId="1658" xr:uid="{00000000-0005-0000-0000-00007F060000}"/>
    <cellStyle name="Percent 2 4" xfId="1659" xr:uid="{00000000-0005-0000-0000-000080060000}"/>
    <cellStyle name="Percent 2 4 2" xfId="1660" xr:uid="{00000000-0005-0000-0000-000081060000}"/>
    <cellStyle name="Percent 2 5" xfId="1661" xr:uid="{00000000-0005-0000-0000-000082060000}"/>
    <cellStyle name="Percent 2 6" xfId="1662" xr:uid="{00000000-0005-0000-0000-000083060000}"/>
    <cellStyle name="Percent 2 7" xfId="1663" xr:uid="{00000000-0005-0000-0000-000084060000}"/>
    <cellStyle name="Percent 20" xfId="1664" xr:uid="{00000000-0005-0000-0000-000085060000}"/>
    <cellStyle name="Percent 21" xfId="1665" xr:uid="{00000000-0005-0000-0000-000086060000}"/>
    <cellStyle name="Percent 22" xfId="1666" xr:uid="{00000000-0005-0000-0000-000087060000}"/>
    <cellStyle name="Percent 23" xfId="1667" xr:uid="{00000000-0005-0000-0000-000088060000}"/>
    <cellStyle name="Percent 24" xfId="1668" xr:uid="{00000000-0005-0000-0000-000089060000}"/>
    <cellStyle name="Percent 25" xfId="1838" xr:uid="{00000000-0005-0000-0000-00008A060000}"/>
    <cellStyle name="Percent 3" xfId="1669" xr:uid="{00000000-0005-0000-0000-00008B060000}"/>
    <cellStyle name="Percent 3 10" xfId="1670" xr:uid="{00000000-0005-0000-0000-00008C060000}"/>
    <cellStyle name="Percent 3 11" xfId="1671" xr:uid="{00000000-0005-0000-0000-00008D060000}"/>
    <cellStyle name="Percent 3 12" xfId="1672" xr:uid="{00000000-0005-0000-0000-00008E060000}"/>
    <cellStyle name="Percent 3 2" xfId="1673" xr:uid="{00000000-0005-0000-0000-00008F060000}"/>
    <cellStyle name="Percent 3 2 2" xfId="1674" xr:uid="{00000000-0005-0000-0000-000090060000}"/>
    <cellStyle name="Percent 3 2 2 2" xfId="1675" xr:uid="{00000000-0005-0000-0000-000091060000}"/>
    <cellStyle name="Percent 3 2 3" xfId="1676" xr:uid="{00000000-0005-0000-0000-000092060000}"/>
    <cellStyle name="Percent 3 2 3 2" xfId="1677" xr:uid="{00000000-0005-0000-0000-000093060000}"/>
    <cellStyle name="Percent 3 2 4" xfId="1678" xr:uid="{00000000-0005-0000-0000-000094060000}"/>
    <cellStyle name="Percent 3 2 5" xfId="1679" xr:uid="{00000000-0005-0000-0000-000095060000}"/>
    <cellStyle name="Percent 3 2 6" xfId="1680" xr:uid="{00000000-0005-0000-0000-000096060000}"/>
    <cellStyle name="Percent 3 3" xfId="1681" xr:uid="{00000000-0005-0000-0000-000097060000}"/>
    <cellStyle name="Percent 3 3 2" xfId="1682" xr:uid="{00000000-0005-0000-0000-000098060000}"/>
    <cellStyle name="Percent 3 3 3" xfId="1683" xr:uid="{00000000-0005-0000-0000-000099060000}"/>
    <cellStyle name="Percent 3 3 4" xfId="1684" xr:uid="{00000000-0005-0000-0000-00009A060000}"/>
    <cellStyle name="Percent 3 4" xfId="1685" xr:uid="{00000000-0005-0000-0000-00009B060000}"/>
    <cellStyle name="Percent 3 4 2" xfId="1686" xr:uid="{00000000-0005-0000-0000-00009C060000}"/>
    <cellStyle name="Percent 3 4 3" xfId="1687" xr:uid="{00000000-0005-0000-0000-00009D060000}"/>
    <cellStyle name="Percent 3 4 4" xfId="1688" xr:uid="{00000000-0005-0000-0000-00009E060000}"/>
    <cellStyle name="Percent 3 5" xfId="1689" xr:uid="{00000000-0005-0000-0000-00009F060000}"/>
    <cellStyle name="Percent 3 5 2" xfId="1690" xr:uid="{00000000-0005-0000-0000-0000A0060000}"/>
    <cellStyle name="Percent 3 5 3" xfId="1691" xr:uid="{00000000-0005-0000-0000-0000A1060000}"/>
    <cellStyle name="Percent 3 5 4" xfId="1692" xr:uid="{00000000-0005-0000-0000-0000A2060000}"/>
    <cellStyle name="Percent 3 6" xfId="1693" xr:uid="{00000000-0005-0000-0000-0000A3060000}"/>
    <cellStyle name="Percent 3 6 2" xfId="1694" xr:uid="{00000000-0005-0000-0000-0000A4060000}"/>
    <cellStyle name="Percent 3 6 3" xfId="1695" xr:uid="{00000000-0005-0000-0000-0000A5060000}"/>
    <cellStyle name="Percent 3 6 4" xfId="1696" xr:uid="{00000000-0005-0000-0000-0000A6060000}"/>
    <cellStyle name="Percent 3 7" xfId="1697" xr:uid="{00000000-0005-0000-0000-0000A7060000}"/>
    <cellStyle name="Percent 3 7 2" xfId="1698" xr:uid="{00000000-0005-0000-0000-0000A8060000}"/>
    <cellStyle name="Percent 3 7 3" xfId="1699" xr:uid="{00000000-0005-0000-0000-0000A9060000}"/>
    <cellStyle name="Percent 3 7 4" xfId="1700" xr:uid="{00000000-0005-0000-0000-0000AA060000}"/>
    <cellStyle name="Percent 3 8" xfId="1701" xr:uid="{00000000-0005-0000-0000-0000AB060000}"/>
    <cellStyle name="Percent 3 8 2" xfId="1702" xr:uid="{00000000-0005-0000-0000-0000AC060000}"/>
    <cellStyle name="Percent 3 8 3" xfId="1703" xr:uid="{00000000-0005-0000-0000-0000AD060000}"/>
    <cellStyle name="Percent 3 8 4" xfId="1704" xr:uid="{00000000-0005-0000-0000-0000AE060000}"/>
    <cellStyle name="Percent 3 9" xfId="1705" xr:uid="{00000000-0005-0000-0000-0000AF060000}"/>
    <cellStyle name="Percent 3 9 2" xfId="1706" xr:uid="{00000000-0005-0000-0000-0000B0060000}"/>
    <cellStyle name="Percent 4" xfId="1707" xr:uid="{00000000-0005-0000-0000-0000B1060000}"/>
    <cellStyle name="Percent 4 2" xfId="1708" xr:uid="{00000000-0005-0000-0000-0000B2060000}"/>
    <cellStyle name="Percent 4 2 2" xfId="1709" xr:uid="{00000000-0005-0000-0000-0000B3060000}"/>
    <cellStyle name="Percent 4 3" xfId="1710" xr:uid="{00000000-0005-0000-0000-0000B4060000}"/>
    <cellStyle name="Percent 4 3 2" xfId="1711" xr:uid="{00000000-0005-0000-0000-0000B5060000}"/>
    <cellStyle name="Percent 4 4" xfId="1712" xr:uid="{00000000-0005-0000-0000-0000B6060000}"/>
    <cellStyle name="Percent 4 5" xfId="1713" xr:uid="{00000000-0005-0000-0000-0000B7060000}"/>
    <cellStyle name="Percent 4 6" xfId="1714" xr:uid="{00000000-0005-0000-0000-0000B8060000}"/>
    <cellStyle name="Percent 5" xfId="1715" xr:uid="{00000000-0005-0000-0000-0000B9060000}"/>
    <cellStyle name="Percent 5 2" xfId="1716" xr:uid="{00000000-0005-0000-0000-0000BA060000}"/>
    <cellStyle name="Percent 6" xfId="1717" xr:uid="{00000000-0005-0000-0000-0000BB060000}"/>
    <cellStyle name="Percent 7" xfId="1718" xr:uid="{00000000-0005-0000-0000-0000BC060000}"/>
    <cellStyle name="Percent 7 2" xfId="1719" xr:uid="{00000000-0005-0000-0000-0000BD060000}"/>
    <cellStyle name="Percent 8" xfId="1720" xr:uid="{00000000-0005-0000-0000-0000BE060000}"/>
    <cellStyle name="Percent 9" xfId="1721" xr:uid="{00000000-0005-0000-0000-0000BF060000}"/>
    <cellStyle name="Percent 9 2" xfId="1722" xr:uid="{00000000-0005-0000-0000-0000C0060000}"/>
    <cellStyle name="PrePop Currency (0)" xfId="1723" xr:uid="{00000000-0005-0000-0000-0000C1060000}"/>
    <cellStyle name="PrePop Currency (2)" xfId="1724" xr:uid="{00000000-0005-0000-0000-0000C2060000}"/>
    <cellStyle name="PrePop Units (0)" xfId="1725" xr:uid="{00000000-0005-0000-0000-0000C3060000}"/>
    <cellStyle name="PrePop Units (1)" xfId="1726" xr:uid="{00000000-0005-0000-0000-0000C4060000}"/>
    <cellStyle name="PrePop Units (2)" xfId="1727" xr:uid="{00000000-0005-0000-0000-0000C5060000}"/>
    <cellStyle name="PSChar" xfId="1728" xr:uid="{00000000-0005-0000-0000-0000C6060000}"/>
    <cellStyle name="PSDate" xfId="1729" xr:uid="{00000000-0005-0000-0000-0000C7060000}"/>
    <cellStyle name="PSDec" xfId="1730" xr:uid="{00000000-0005-0000-0000-0000C8060000}"/>
    <cellStyle name="PSHeading" xfId="1731" xr:uid="{00000000-0005-0000-0000-0000C9060000}"/>
    <cellStyle name="PSInt" xfId="1732" xr:uid="{00000000-0005-0000-0000-0000CA060000}"/>
    <cellStyle name="PSSpacer" xfId="1733" xr:uid="{00000000-0005-0000-0000-0000CB060000}"/>
    <cellStyle name="QUOTEINFO" xfId="1734" xr:uid="{00000000-0005-0000-0000-0000CC060000}"/>
    <cellStyle name="RedLeftSmall8" xfId="1735" xr:uid="{00000000-0005-0000-0000-0000CD060000}"/>
    <cellStyle name="regstoresfromspecstores" xfId="1736" xr:uid="{00000000-0005-0000-0000-0000CE060000}"/>
    <cellStyle name="Review_Date" xfId="1737" xr:uid="{00000000-0005-0000-0000-0000CF060000}"/>
    <cellStyle name="Reviewer" xfId="1738" xr:uid="{00000000-0005-0000-0000-0000D0060000}"/>
    <cellStyle name="RevList" xfId="1739" xr:uid="{00000000-0005-0000-0000-0000D1060000}"/>
    <cellStyle name="Right" xfId="1740" xr:uid="{00000000-0005-0000-0000-0000D2060000}"/>
    <cellStyle name="Rollover_Date" xfId="1741" xr:uid="{00000000-0005-0000-0000-0000D3060000}"/>
    <cellStyle name="SHADEDSTORES" xfId="1742" xr:uid="{00000000-0005-0000-0000-0000D4060000}"/>
    <cellStyle name="ShadeLight" xfId="1743" xr:uid="{00000000-0005-0000-0000-0000D5060000}"/>
    <cellStyle name="SPECIAL1" xfId="1744" xr:uid="{00000000-0005-0000-0000-0000D6060000}"/>
    <cellStyle name="SPECIAL1$ZP$" xfId="1745" xr:uid="{00000000-0005-0000-0000-0000D7060000}"/>
    <cellStyle name="SPECIAL1_Q2 variance explanation (inputs for 5A) v2" xfId="1746" xr:uid="{00000000-0005-0000-0000-0000D8060000}"/>
    <cellStyle name="SPECIAL2" xfId="1747" xr:uid="{00000000-0005-0000-0000-0000D9060000}"/>
    <cellStyle name="SPECIAL2$ZP$" xfId="1748" xr:uid="{00000000-0005-0000-0000-0000DA060000}"/>
    <cellStyle name="SPECIAL3" xfId="1749" xr:uid="{00000000-0005-0000-0000-0000DB060000}"/>
    <cellStyle name="SPECIAL3$ZP$" xfId="1750" xr:uid="{00000000-0005-0000-0000-0000DC060000}"/>
    <cellStyle name="SPECIAL3_2007-2009 Balance Sheet_GM" xfId="1751" xr:uid="{00000000-0005-0000-0000-0000DD060000}"/>
    <cellStyle name="SPECIAL4" xfId="1752" xr:uid="{00000000-0005-0000-0000-0000DE060000}"/>
    <cellStyle name="SPECIAL4$ZP$" xfId="1753" xr:uid="{00000000-0005-0000-0000-0000DF060000}"/>
    <cellStyle name="SPECIAL4_2007-2009 Balance Sheet_GM" xfId="1754" xr:uid="{00000000-0005-0000-0000-0000E0060000}"/>
    <cellStyle name="specstores" xfId="1755" xr:uid="{00000000-0005-0000-0000-0000E1060000}"/>
    <cellStyle name="Style 1" xfId="1756" xr:uid="{00000000-0005-0000-0000-0000E2060000}"/>
    <cellStyle name="Style 2" xfId="1757" xr:uid="{00000000-0005-0000-0000-0000E3060000}"/>
    <cellStyle name="Style_1E" xfId="1758" xr:uid="{00000000-0005-0000-0000-0000E4060000}"/>
    <cellStyle name="Style1" xfId="1759" xr:uid="{00000000-0005-0000-0000-0000E5060000}"/>
    <cellStyle name="Subtitle" xfId="1760" xr:uid="{00000000-0005-0000-0000-0000E6060000}"/>
    <cellStyle name="Subtotal" xfId="1761" xr:uid="{00000000-0005-0000-0000-0000E7060000}"/>
    <cellStyle name="SUMROW2" xfId="1762" xr:uid="{00000000-0005-0000-0000-0000E8060000}"/>
    <cellStyle name="SUMROW2$ZP$" xfId="1763" xr:uid="{00000000-0005-0000-0000-0000E9060000}"/>
    <cellStyle name="t" xfId="1764" xr:uid="{00000000-0005-0000-0000-0000EA060000}"/>
    <cellStyle name="t_Medical MidLarge 2Q Forecast" xfId="1765" xr:uid="{00000000-0005-0000-0000-0000EB060000}"/>
    <cellStyle name="t_SB 2Q 2009 &amp; 2010 Forecast Summary v2" xfId="1766" xr:uid="{00000000-0005-0000-0000-0000EC060000}"/>
    <cellStyle name="TEXT" xfId="1767" xr:uid="{00000000-0005-0000-0000-0000ED060000}"/>
    <cellStyle name="Text Indent A" xfId="1768" xr:uid="{00000000-0005-0000-0000-0000EE060000}"/>
    <cellStyle name="Text Indent B" xfId="1769" xr:uid="{00000000-0005-0000-0000-0000EF060000}"/>
    <cellStyle name="Text Indent C" xfId="1770" xr:uid="{00000000-0005-0000-0000-0000F0060000}"/>
    <cellStyle name="TEXT$ZP$" xfId="1771" xr:uid="{00000000-0005-0000-0000-0000F1060000}"/>
    <cellStyle name="TEXT_2003Projection Model(2%Margin)NoLockIn_9_5_02High" xfId="1772" xr:uid="{00000000-0005-0000-0000-0000F2060000}"/>
    <cellStyle name="TEXTBOLD" xfId="1773" xr:uid="{00000000-0005-0000-0000-0000F3060000}"/>
    <cellStyle name="TEXTBOLD$ZP$" xfId="1774" xr:uid="{00000000-0005-0000-0000-0000F4060000}"/>
    <cellStyle name="TEXTBOLD_2007-2009 Balance Sheet_GM" xfId="1775" xr:uid="{00000000-0005-0000-0000-0000F5060000}"/>
    <cellStyle name="Title 2" xfId="1776" xr:uid="{00000000-0005-0000-0000-0000F6060000}"/>
    <cellStyle name="Title 3" xfId="1777" xr:uid="{00000000-0005-0000-0000-0000F7060000}"/>
    <cellStyle name="Total 10" xfId="1778" xr:uid="{00000000-0005-0000-0000-0000F8060000}"/>
    <cellStyle name="Total 2" xfId="1779" xr:uid="{00000000-0005-0000-0000-0000F9060000}"/>
    <cellStyle name="Total 2 2" xfId="1780" xr:uid="{00000000-0005-0000-0000-0000FA060000}"/>
    <cellStyle name="Total 2 3" xfId="1781" xr:uid="{00000000-0005-0000-0000-0000FB060000}"/>
    <cellStyle name="Total 3" xfId="1782" xr:uid="{00000000-0005-0000-0000-0000FC060000}"/>
    <cellStyle name="Total 4" xfId="1783" xr:uid="{00000000-0005-0000-0000-0000FD060000}"/>
    <cellStyle name="Total 5" xfId="1784" xr:uid="{00000000-0005-0000-0000-0000FE060000}"/>
    <cellStyle name="Total 6" xfId="1785" xr:uid="{00000000-0005-0000-0000-0000FF060000}"/>
    <cellStyle name="Total 7" xfId="1786" xr:uid="{00000000-0005-0000-0000-000000070000}"/>
    <cellStyle name="Total 8" xfId="1787" xr:uid="{00000000-0005-0000-0000-000001070000}"/>
    <cellStyle name="Total 9" xfId="1788" xr:uid="{00000000-0005-0000-0000-000002070000}"/>
    <cellStyle name="TOTALCOLUMNFORMAT" xfId="1789" xr:uid="{00000000-0005-0000-0000-000003070000}"/>
    <cellStyle name="TOTALCOLUMNFORMAT$ZP$" xfId="1790" xr:uid="{00000000-0005-0000-0000-000004070000}"/>
    <cellStyle name="TOTALCOLUMNFORMAT_Q2 variance explanation (inputs for 5A) v2" xfId="1791" xr:uid="{00000000-0005-0000-0000-000005070000}"/>
    <cellStyle name="USER" xfId="1792" xr:uid="{00000000-0005-0000-0000-000006070000}"/>
    <cellStyle name="USER$ZL$" xfId="1793" xr:uid="{00000000-0005-0000-0000-000007070000}"/>
    <cellStyle name="USER$ZP$" xfId="1794" xr:uid="{00000000-0005-0000-0000-000008070000}"/>
    <cellStyle name="USER$ZP$$ZL$" xfId="1795" xr:uid="{00000000-0005-0000-0000-000009070000}"/>
    <cellStyle name="USER$ZP$_04_Dec_Investments" xfId="1796" xr:uid="{00000000-0005-0000-0000-00000A070000}"/>
    <cellStyle name="USER_Q2 variance explanation (inputs for 5A) v2" xfId="1797" xr:uid="{00000000-0005-0000-0000-00000B070000}"/>
    <cellStyle name="USER1" xfId="1798" xr:uid="{00000000-0005-0000-0000-00000C070000}"/>
    <cellStyle name="USER1$ZL$" xfId="1799" xr:uid="{00000000-0005-0000-0000-00000D070000}"/>
    <cellStyle name="USER1$ZL$$ZP$" xfId="1800" xr:uid="{00000000-0005-0000-0000-00000E070000}"/>
    <cellStyle name="USER1$ZP$" xfId="1801" xr:uid="{00000000-0005-0000-0000-00000F070000}"/>
    <cellStyle name="Validation" xfId="1802" xr:uid="{00000000-0005-0000-0000-000010070000}"/>
    <cellStyle name="Warning Text 2" xfId="1803" xr:uid="{00000000-0005-0000-0000-000011070000}"/>
    <cellStyle name="Warning Text 2 2" xfId="1804" xr:uid="{00000000-0005-0000-0000-000012070000}"/>
    <cellStyle name="Warning Text 2 3" xfId="1805" xr:uid="{00000000-0005-0000-0000-000013070000}"/>
    <cellStyle name="Warning Text 3" xfId="1806" xr:uid="{00000000-0005-0000-0000-000014070000}"/>
    <cellStyle name="Workpaper_Title" xfId="1807" xr:uid="{00000000-0005-0000-0000-000015070000}"/>
    <cellStyle name="WP_Name_11" xfId="1808" xr:uid="{00000000-0005-0000-0000-000016070000}"/>
    <cellStyle name="一般 2" xfId="1809" xr:uid="{00000000-0005-0000-0000-000017070000}"/>
    <cellStyle name="中等" xfId="1810" xr:uid="{00000000-0005-0000-0000-000018070000}"/>
    <cellStyle name="備註" xfId="1811" xr:uid="{00000000-0005-0000-0000-000019070000}"/>
    <cellStyle name="千分位 2" xfId="1812" xr:uid="{00000000-0005-0000-0000-00001A070000}"/>
    <cellStyle name="合計" xfId="1813" xr:uid="{00000000-0005-0000-0000-00001B070000}"/>
    <cellStyle name="壞" xfId="1814" xr:uid="{00000000-0005-0000-0000-00001C070000}"/>
    <cellStyle name="好" xfId="1815" xr:uid="{00000000-0005-0000-0000-00001D070000}"/>
    <cellStyle name="標題" xfId="1816" xr:uid="{00000000-0005-0000-0000-00001E070000}"/>
    <cellStyle name="標題 1" xfId="1817" xr:uid="{00000000-0005-0000-0000-00001F070000}"/>
    <cellStyle name="標題 2" xfId="1818" xr:uid="{00000000-0005-0000-0000-000020070000}"/>
    <cellStyle name="標題 3" xfId="1819" xr:uid="{00000000-0005-0000-0000-000021070000}"/>
    <cellStyle name="標題 4" xfId="1820" xr:uid="{00000000-0005-0000-0000-000022070000}"/>
    <cellStyle name="檢查儲存格" xfId="1821" xr:uid="{00000000-0005-0000-0000-000023070000}"/>
    <cellStyle name="百分比 2" xfId="1822" xr:uid="{00000000-0005-0000-0000-000024070000}"/>
    <cellStyle name="計算方式" xfId="1823" xr:uid="{00000000-0005-0000-0000-000025070000}"/>
    <cellStyle name="說明文字" xfId="1824" xr:uid="{00000000-0005-0000-0000-000026070000}"/>
    <cellStyle name="警告文字" xfId="1825" xr:uid="{00000000-0005-0000-0000-000027070000}"/>
    <cellStyle name="輔色1" xfId="1826" xr:uid="{00000000-0005-0000-0000-000028070000}"/>
    <cellStyle name="輔色2" xfId="1827" xr:uid="{00000000-0005-0000-0000-000029070000}"/>
    <cellStyle name="輔色3" xfId="1828" xr:uid="{00000000-0005-0000-0000-00002A070000}"/>
    <cellStyle name="輔色4" xfId="1829" xr:uid="{00000000-0005-0000-0000-00002B070000}"/>
    <cellStyle name="輔色5" xfId="1830" xr:uid="{00000000-0005-0000-0000-00002C070000}"/>
    <cellStyle name="輔色6" xfId="1831" xr:uid="{00000000-0005-0000-0000-00002D070000}"/>
    <cellStyle name="輸入" xfId="1832" xr:uid="{00000000-0005-0000-0000-00002E070000}"/>
    <cellStyle name="輸出" xfId="1833" xr:uid="{00000000-0005-0000-0000-00002F070000}"/>
    <cellStyle name="連結的儲存格" xfId="1834" xr:uid="{00000000-0005-0000-0000-00003007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Katy/Cost2014/HealthPlansandInsurers2014_Master-8-19-kw%20r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KATY/Cost2014/HealthPlansandInsurers2014_Master-8-19-kw%20r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lobal Issues"/>
      <sheetName val="18-A - Overview Business Lines"/>
      <sheetName val="18-B Fully Insured"/>
      <sheetName val="18-C-Enroll Grp,Ind,Pub"/>
      <sheetName val="19-Comm'l Combined"/>
      <sheetName val="20-Comm by Reg"/>
      <sheetName val="21-A-Mkt Share-Sector"/>
      <sheetName val="21-B-New-Product Dist"/>
      <sheetName val="22-A-Rev-Enrollment Chg, Macro"/>
      <sheetName val="22-B-RevEnroll Chg, Comm "/>
      <sheetName val="22-C-Rev-Enroll Chg, Pub Detail"/>
      <sheetName val="23-Dvpt-Enrollment by Regulator"/>
      <sheetName val="A-New Sxn - Rate Increase Table"/>
      <sheetName val="B-New Sxn - Ind Rate Increase"/>
      <sheetName val="C-New Sxn - Sm Grp Rate Incr"/>
      <sheetName val="28-Medicare, MC vs. FFS"/>
      <sheetName val="29-MCare Adv by Carrier"/>
      <sheetName val="30-MCal Vs. FFS 2010-2013"/>
      <sheetName val="31-Medi-Cal, DEC13"/>
      <sheetName val="33-Consumer Reports"/>
      <sheetName val="34-Complaints filed with DMHC"/>
      <sheetName val="35-CDI Complaints"/>
      <sheetName val="App-H-Medicare"/>
      <sheetName val="App-I- Medi-Cal"/>
      <sheetName val="21-Data Dvpt"/>
    </sheetNames>
    <sheetDataSet>
      <sheetData sheetId="0" refreshError="1">
        <row r="26">
          <cell r="C26" t="str">
            <v>Sources:  Department of Managed Health Care (DMHC), Enrollment Summary Report  http://www.dmhc.ca.gov/LicensingandReporting/FinancialFiling,ExaminationsandReporting/FinancialSummaryData.aspx#.U-vuRSIg_jQ  ;  California Department of Insurance (CDI), https://www.insurance.ca.gov/0100-consumers/0020-health-related/coveredlivesrpt.cfm</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lobal Issues"/>
      <sheetName val="18-A - Overview Business Lines"/>
      <sheetName val="18-B Fully Insured"/>
      <sheetName val="18-C-Enroll Grp,Ind,Pub"/>
      <sheetName val="19-Comm'l Combined"/>
      <sheetName val="20-Comm by Reg"/>
      <sheetName val="21-A-Mkt Share-Sector"/>
      <sheetName val="21-B-New-Product Dist"/>
      <sheetName val="22-A-Rev-Enrollment Chg, Macro"/>
      <sheetName val="22-B-RevEnroll Chg, Comm "/>
      <sheetName val="22-C-Rev-Enroll Chg, Pub Detail"/>
      <sheetName val="23-Dvpt-Enrollment by Regulator"/>
      <sheetName val="A-New Sxn - Rate Increase Table"/>
      <sheetName val="B-New Sxn - Ind Rate Increase"/>
      <sheetName val="C-New Sxn - Sm Grp Rate Incr"/>
      <sheetName val="28-Medicare, MC vs. FFS"/>
      <sheetName val="29-MCare Adv by Carrier"/>
      <sheetName val="30-MCal Vs. FFS 2010-2013"/>
      <sheetName val="31-Medi-Cal, DEC13"/>
      <sheetName val="33-Consumer Reports"/>
      <sheetName val="34-Complaints filed with DMHC"/>
      <sheetName val="35-CDI Complaints"/>
      <sheetName val="App-H-Medicare"/>
      <sheetName val="App-I- Medi-Cal"/>
      <sheetName val="21-Data Dvpt"/>
    </sheetNames>
    <sheetDataSet>
      <sheetData sheetId="0">
        <row r="26">
          <cell r="C26" t="str">
            <v>Sources:  Department of Managed Health Care (DMHC), Enrollment Summary Report  http://www.dmhc.ca.gov/LicensingandReporting/FinancialFiling,ExaminationsandReporting/FinancialSummaryData.aspx#.U-vuRSIg_jQ  ;  California Department of Insurance (CDI), https://www.insurance.ca.gov/0100-consumers/0020-health-related/coveredlivesrpt.cfm</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insurance.ca.gov/01-consumers/120-company/04-mrktshare/index.cfm" TargetMode="External"/><Relationship Id="rId1" Type="http://schemas.openxmlformats.org/officeDocument/2006/relationships/hyperlink" Target="https://interactive.web.insurance.ca.gov/companyprofile/companyprofile"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s://www.chcf.org/publication/ca-health-insurers-enrollment-2023-edition/" TargetMode="External"/><Relationship Id="rId2" Type="http://schemas.openxmlformats.org/officeDocument/2006/relationships/hyperlink" Target="http://www.insurance.ca.gov/01-consumers/110-health/coveredlivesrpt.cfm" TargetMode="External"/><Relationship Id="rId1" Type="http://schemas.openxmlformats.org/officeDocument/2006/relationships/hyperlink" Target="http://www.dmhc.ca.gov/DataResearch/FinancialSummaryData.aspx" TargetMode="External"/><Relationship Id="rId4"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hyperlink" Target="http://www.dmhc.ca.gov/DataResearch/FinancialSummaryData.aspx" TargetMode="External"/><Relationship Id="rId2" Type="http://schemas.openxmlformats.org/officeDocument/2006/relationships/hyperlink" Target="https://www.chcf.org/publication/ca-health-insurers-enrollment-2023-edition/" TargetMode="External"/><Relationship Id="rId1" Type="http://schemas.openxmlformats.org/officeDocument/2006/relationships/hyperlink" Target="https://data.chhs.ca.gov/dataset/medi-cal-managed-care-enrollment-report" TargetMode="External"/><Relationship Id="rId4"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www.dmhc.ca.gov/DataResearch/FinancialSummaryData.aspx" TargetMode="External"/><Relationship Id="rId1" Type="http://schemas.openxmlformats.org/officeDocument/2006/relationships/hyperlink" Target="http://wpso.dmhc.ca.gov/fe/search/" TargetMode="External"/></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www.cdii.ca.gov/wp-content/uploads/2023/09/2023-24_Edition_CAHPS.pdf" TargetMode="External"/><Relationship Id="rId1" Type="http://schemas.openxmlformats.org/officeDocument/2006/relationships/hyperlink" Target="https://reportcard.opa.ca.gov/rc/HMO_PPOCombined.aspx"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insurance.ca.gov/01-consumers/110-health/coveredlivesrpt.cfm" TargetMode="External"/><Relationship Id="rId1" Type="http://schemas.openxmlformats.org/officeDocument/2006/relationships/hyperlink" Target="http://www.dmhc.ca.gov/DataResearch/FinancialSummaryData.aspx"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chcf.org/collection/health-insurers-enrollment-almanac/" TargetMode="External"/><Relationship Id="rId2" Type="http://schemas.openxmlformats.org/officeDocument/2006/relationships/hyperlink" Target="http://www.insurance.ca.gov/01-consumers/110-health/coveredlivesrpt.cfm" TargetMode="External"/><Relationship Id="rId1" Type="http://schemas.openxmlformats.org/officeDocument/2006/relationships/hyperlink" Target="http://www.dmhc.ca.gov/DataResearch/FinancialSummaryData.aspx"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chcf.org/publication/ca-health-insurers-enrollment-2023-edition/" TargetMode="External"/><Relationship Id="rId2" Type="http://schemas.openxmlformats.org/officeDocument/2006/relationships/hyperlink" Target="http://www.insurance.ca.gov/01-consumers/110-health/coveredlivesrpt.cfm" TargetMode="External"/><Relationship Id="rId1" Type="http://schemas.openxmlformats.org/officeDocument/2006/relationships/hyperlink" Target="http://www.dmhc.ca.gov/DataResearch/FinancialSummaryData.aspx" TargetMode="External"/><Relationship Id="rId5" Type="http://schemas.openxmlformats.org/officeDocument/2006/relationships/printerSettings" Target="../printerSettings/printerSettings4.bin"/><Relationship Id="rId4" Type="http://schemas.openxmlformats.org/officeDocument/2006/relationships/hyperlink" Target="https://www.chcf.org/collection/health-insurers-enrollment-almanac/"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chcf.org/publication/ca-health-insurers-enrollment-2023-edition/" TargetMode="External"/><Relationship Id="rId2" Type="http://schemas.openxmlformats.org/officeDocument/2006/relationships/hyperlink" Target="http://www.dmhc.ca.gov/DataResearch/FinancialSummaryData.aspx" TargetMode="External"/><Relationship Id="rId1" Type="http://schemas.openxmlformats.org/officeDocument/2006/relationships/hyperlink" Target="http://www.insurance.ca.gov/01-consumers/110-health/coveredlivesrpt.cfm" TargetMode="External"/><Relationship Id="rId6" Type="http://schemas.openxmlformats.org/officeDocument/2006/relationships/hyperlink" Target="https://www.chcf.org/collection/health-insurers-enrollment-almanac/" TargetMode="External"/><Relationship Id="rId5" Type="http://schemas.openxmlformats.org/officeDocument/2006/relationships/hyperlink" Target="http://www.insurance.ca.gov/01-consumers/110-health/coveredlivesrpt.cfm" TargetMode="External"/><Relationship Id="rId4" Type="http://schemas.openxmlformats.org/officeDocument/2006/relationships/hyperlink" Target="http://www.dmhc.ca.gov/DataResearch/FinancialSummaryData.aspx" TargetMode="External"/></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wpso.dmhc.ca.gov/fe/search/" TargetMode="External"/><Relationship Id="rId7" Type="http://schemas.openxmlformats.org/officeDocument/2006/relationships/hyperlink" Target="https://wpso.dmhc.ca.gov/flash/" TargetMode="External"/><Relationship Id="rId2" Type="http://schemas.openxmlformats.org/officeDocument/2006/relationships/hyperlink" Target="https://www.calhealthplans.org/about-us/membership-directories-annual-reports/" TargetMode="External"/><Relationship Id="rId1" Type="http://schemas.openxmlformats.org/officeDocument/2006/relationships/hyperlink" Target="https://www.cms.gov/cciio/resources/data-resources/mlr.html" TargetMode="External"/><Relationship Id="rId6" Type="http://schemas.openxmlformats.org/officeDocument/2006/relationships/hyperlink" Target="https://www.dmhc.ca.gov/DataResearch/FinancialSummaryData.aspx" TargetMode="External"/><Relationship Id="rId5" Type="http://schemas.openxmlformats.org/officeDocument/2006/relationships/hyperlink" Target="https://wpso.dmhc.ca.gov/hpsearch/viewLicensedHealthPlan.aspx" TargetMode="External"/><Relationship Id="rId4" Type="http://schemas.openxmlformats.org/officeDocument/2006/relationships/hyperlink" Target="https://www.chcf.org/publication/ca-health-insurers-enrollment-2023-edition/"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insurance.ca.gov/01-consumers/110-health/coveredlivesrpt.cfm" TargetMode="External"/><Relationship Id="rId2" Type="http://schemas.openxmlformats.org/officeDocument/2006/relationships/hyperlink" Target="http://www.insurance.ca.gov/01-consumers/120-company/04-mrktshare/" TargetMode="External"/><Relationship Id="rId1" Type="http://schemas.openxmlformats.org/officeDocument/2006/relationships/hyperlink" Target="https://interactive.web.insurance.ca.gov/companyprofile/companyprofile?event=companyProfile" TargetMode="External"/><Relationship Id="rId4"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pso.dmhc.ca.gov/fe/search/" TargetMode="External"/><Relationship Id="rId1" Type="http://schemas.openxmlformats.org/officeDocument/2006/relationships/hyperlink" Target="http://wpso.dmhc.ca.gov/hpsearch/viewLicensedHealthPlan.aspx"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https://wpso.dmhc.ca.gov/flas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EE5E8-AA52-4088-B0EF-9D95F982C21F}">
  <sheetPr>
    <tabColor theme="6"/>
  </sheetPr>
  <dimension ref="A1:C21"/>
  <sheetViews>
    <sheetView workbookViewId="0">
      <selection activeCell="C11" sqref="C11"/>
    </sheetView>
  </sheetViews>
  <sheetFormatPr defaultRowHeight="15"/>
  <cols>
    <col min="1" max="1" width="2.85546875" customWidth="1"/>
    <col min="2" max="2" width="20.42578125" customWidth="1"/>
    <col min="3" max="3" width="70.42578125" bestFit="1" customWidth="1"/>
    <col min="13" max="13" width="20.5703125" customWidth="1"/>
  </cols>
  <sheetData>
    <row r="1" spans="1:3" s="1" customFormat="1" ht="18.75">
      <c r="A1" s="1" t="s">
        <v>281</v>
      </c>
    </row>
    <row r="3" spans="1:3" ht="23.45" customHeight="1">
      <c r="B3" t="s">
        <v>626</v>
      </c>
      <c r="C3" t="s">
        <v>427</v>
      </c>
    </row>
    <row r="4" spans="1:3" ht="23.45" customHeight="1">
      <c r="B4" t="s">
        <v>627</v>
      </c>
      <c r="C4" t="s">
        <v>341</v>
      </c>
    </row>
    <row r="5" spans="1:3" ht="23.45" customHeight="1">
      <c r="B5" s="34" t="s">
        <v>628</v>
      </c>
      <c r="C5" t="s">
        <v>744</v>
      </c>
    </row>
    <row r="6" spans="1:3" ht="23.45" customHeight="1">
      <c r="B6" s="34" t="s">
        <v>628</v>
      </c>
      <c r="C6" t="s">
        <v>622</v>
      </c>
    </row>
    <row r="7" spans="1:3" ht="23.45" customHeight="1">
      <c r="B7" s="54" t="s">
        <v>629</v>
      </c>
      <c r="C7" t="s">
        <v>418</v>
      </c>
    </row>
    <row r="8" spans="1:3" ht="23.45" customHeight="1">
      <c r="B8" t="s">
        <v>630</v>
      </c>
      <c r="C8" t="s">
        <v>419</v>
      </c>
    </row>
    <row r="9" spans="1:3" ht="23.45" customHeight="1">
      <c r="B9" t="s">
        <v>631</v>
      </c>
      <c r="C9" t="s">
        <v>420</v>
      </c>
    </row>
    <row r="10" spans="1:3" ht="23.45" customHeight="1">
      <c r="B10" t="s">
        <v>632</v>
      </c>
      <c r="C10" t="s">
        <v>421</v>
      </c>
    </row>
    <row r="11" spans="1:3" ht="23.45" customHeight="1">
      <c r="B11" s="23" t="s">
        <v>633</v>
      </c>
      <c r="C11" t="s">
        <v>282</v>
      </c>
    </row>
    <row r="12" spans="1:3" ht="23.45" customHeight="1">
      <c r="B12" t="s">
        <v>634</v>
      </c>
      <c r="C12" t="s">
        <v>422</v>
      </c>
    </row>
    <row r="13" spans="1:3" ht="23.45" customHeight="1">
      <c r="B13" t="s">
        <v>635</v>
      </c>
      <c r="C13" t="s">
        <v>423</v>
      </c>
    </row>
    <row r="14" spans="1:3" ht="23.45" customHeight="1">
      <c r="B14" t="s">
        <v>636</v>
      </c>
      <c r="C14" t="s">
        <v>424</v>
      </c>
    </row>
    <row r="15" spans="1:3" ht="23.45" customHeight="1">
      <c r="B15" t="s">
        <v>637</v>
      </c>
      <c r="C15" t="s">
        <v>283</v>
      </c>
    </row>
    <row r="16" spans="1:3" ht="23.45" customHeight="1"/>
    <row r="17" ht="23.45" customHeight="1"/>
    <row r="18" ht="23.45" customHeight="1"/>
    <row r="19" ht="23.45" customHeight="1"/>
    <row r="20" ht="23.45" customHeight="1"/>
    <row r="21" ht="23.45" customHeight="1"/>
  </sheetData>
  <pageMargins left="0.7" right="0.7" top="0.75" bottom="0.75" header="0.3" footer="0.3"/>
  <pageSetup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EA7B7-8AEC-4149-97FF-2A0F397F04D7}">
  <sheetPr>
    <tabColor theme="6"/>
  </sheetPr>
  <dimension ref="A1:L37"/>
  <sheetViews>
    <sheetView topLeftCell="A24" zoomScaleNormal="100" workbookViewId="0">
      <selection activeCell="A2" sqref="A2"/>
    </sheetView>
  </sheetViews>
  <sheetFormatPr defaultColWidth="9.140625" defaultRowHeight="15"/>
  <cols>
    <col min="1" max="1" width="2.85546875" style="24" customWidth="1"/>
    <col min="2" max="2" width="31" style="24" customWidth="1"/>
    <col min="3" max="3" width="41.28515625" style="24" customWidth="1"/>
    <col min="4" max="4" width="9.28515625" style="24" customWidth="1"/>
    <col min="5" max="7" width="10.5703125" style="24" customWidth="1"/>
    <col min="8" max="8" width="12.28515625" style="24" customWidth="1"/>
    <col min="9" max="9" width="11" style="24" customWidth="1"/>
    <col min="10" max="10" width="10.5703125" style="24" customWidth="1"/>
    <col min="11" max="12" width="9.140625" style="24" customWidth="1"/>
    <col min="13" max="16384" width="9.140625" style="24"/>
  </cols>
  <sheetData>
    <row r="1" spans="1:12" s="9" customFormat="1" ht="18.75">
      <c r="A1" s="497" t="s">
        <v>739</v>
      </c>
      <c r="C1" s="419"/>
      <c r="D1" s="419"/>
      <c r="E1" s="420"/>
      <c r="F1" s="419"/>
      <c r="G1" s="419"/>
      <c r="H1" s="419"/>
      <c r="I1" s="419"/>
      <c r="J1" s="419"/>
      <c r="K1" s="419"/>
    </row>
    <row r="2" spans="1:12">
      <c r="B2" s="23"/>
      <c r="C2" s="23"/>
      <c r="D2" s="23"/>
      <c r="E2" s="23"/>
      <c r="F2" s="25"/>
      <c r="G2" s="23"/>
      <c r="H2" s="23"/>
      <c r="I2" s="23"/>
      <c r="J2" s="23"/>
      <c r="K2" s="23"/>
    </row>
    <row r="3" spans="1:12" ht="60.75" thickBot="1">
      <c r="B3" s="498"/>
      <c r="C3" s="498"/>
      <c r="D3" s="499" t="s">
        <v>36</v>
      </c>
      <c r="E3" s="35" t="s">
        <v>759</v>
      </c>
      <c r="F3" s="35" t="s">
        <v>297</v>
      </c>
      <c r="G3" s="35" t="s">
        <v>760</v>
      </c>
      <c r="H3" s="35" t="s">
        <v>761</v>
      </c>
      <c r="I3" s="35" t="s">
        <v>762</v>
      </c>
      <c r="J3" s="35" t="s">
        <v>763</v>
      </c>
    </row>
    <row r="4" spans="1:12">
      <c r="B4" s="421"/>
      <c r="C4" s="421"/>
      <c r="D4" s="422"/>
      <c r="E4" s="422"/>
      <c r="F4" s="422"/>
      <c r="G4" s="422"/>
      <c r="H4" s="422"/>
      <c r="I4" s="422"/>
      <c r="J4" s="422"/>
      <c r="K4" s="423"/>
      <c r="L4" s="423"/>
    </row>
    <row r="5" spans="1:12">
      <c r="B5" s="424" t="s">
        <v>758</v>
      </c>
      <c r="C5" s="425"/>
      <c r="D5" s="500"/>
      <c r="E5" s="504"/>
      <c r="F5" s="504"/>
      <c r="G5" s="504"/>
      <c r="H5" s="504"/>
      <c r="I5" s="504"/>
      <c r="J5" s="504"/>
      <c r="K5" s="423"/>
      <c r="L5" s="423"/>
    </row>
    <row r="6" spans="1:12">
      <c r="B6" s="501"/>
      <c r="C6" s="426" t="s">
        <v>166</v>
      </c>
      <c r="D6" s="502">
        <v>2022</v>
      </c>
      <c r="E6" s="505">
        <v>31181.422460000002</v>
      </c>
      <c r="F6" s="505">
        <v>3611.2262559999999</v>
      </c>
      <c r="G6" s="505">
        <v>26035.072271000001</v>
      </c>
      <c r="H6" s="505">
        <v>661.767968</v>
      </c>
      <c r="I6" s="505">
        <v>25140.148148</v>
      </c>
      <c r="J6" s="505">
        <v>43772.644</v>
      </c>
      <c r="K6" s="423"/>
      <c r="L6" s="423"/>
    </row>
    <row r="7" spans="1:12">
      <c r="B7" s="501"/>
      <c r="C7" s="427"/>
      <c r="D7" s="503">
        <v>2021</v>
      </c>
      <c r="E7" s="510">
        <v>27922.761438000001</v>
      </c>
      <c r="F7" s="510">
        <v>2905.7483360000001</v>
      </c>
      <c r="G7" s="510">
        <v>22862.395549000001</v>
      </c>
      <c r="H7" s="510">
        <v>623.68685000000005</v>
      </c>
      <c r="I7" s="510">
        <v>21258.197099000001</v>
      </c>
      <c r="J7" s="510">
        <v>53114.149629</v>
      </c>
      <c r="K7" s="423"/>
      <c r="L7" s="423"/>
    </row>
    <row r="8" spans="1:12">
      <c r="B8" s="501"/>
      <c r="C8" s="428" t="s">
        <v>112</v>
      </c>
      <c r="D8" s="502">
        <v>2022</v>
      </c>
      <c r="E8" s="511">
        <v>1507.95201</v>
      </c>
      <c r="F8" s="511">
        <v>253.62592900000001</v>
      </c>
      <c r="G8" s="511">
        <v>2692.8561669999999</v>
      </c>
      <c r="H8" s="511">
        <v>-2.4305319999999999</v>
      </c>
      <c r="I8" s="511">
        <v>1618.4660389999999</v>
      </c>
      <c r="J8" s="511">
        <v>2527.7376530000001</v>
      </c>
      <c r="K8" s="423"/>
      <c r="L8" s="423"/>
    </row>
    <row r="9" spans="1:12">
      <c r="B9" s="501"/>
      <c r="C9" s="427"/>
      <c r="D9" s="503">
        <v>2021</v>
      </c>
      <c r="E9" s="510">
        <v>2034.250515</v>
      </c>
      <c r="F9" s="510">
        <v>193.89160100000001</v>
      </c>
      <c r="G9" s="510">
        <v>2066.5970579999998</v>
      </c>
      <c r="H9" s="510">
        <v>-27.297263999999998</v>
      </c>
      <c r="I9" s="510">
        <v>1352.568002</v>
      </c>
      <c r="J9" s="510">
        <v>1981.5056520000001</v>
      </c>
      <c r="K9" s="423"/>
      <c r="L9" s="423"/>
    </row>
    <row r="10" spans="1:12">
      <c r="B10" s="501"/>
      <c r="C10" s="426" t="s">
        <v>113</v>
      </c>
      <c r="D10" s="502">
        <v>2022</v>
      </c>
      <c r="E10" s="506">
        <v>2604.2137680000001</v>
      </c>
      <c r="F10" s="506">
        <v>1826.4669610000001</v>
      </c>
      <c r="G10" s="506">
        <v>1793.622852</v>
      </c>
      <c r="H10" s="506">
        <v>932.27669500000002</v>
      </c>
      <c r="I10" s="506">
        <v>1711.698236</v>
      </c>
      <c r="J10" s="506">
        <v>2302.0016949999999</v>
      </c>
      <c r="K10" s="423"/>
      <c r="L10" s="423"/>
    </row>
    <row r="11" spans="1:12">
      <c r="B11" s="501"/>
      <c r="C11" s="426"/>
      <c r="D11" s="502">
        <v>2021</v>
      </c>
      <c r="E11" s="506">
        <v>2169.4988640000001</v>
      </c>
      <c r="F11" s="506">
        <v>1738.2747710000001</v>
      </c>
      <c r="G11" s="506">
        <v>1746.501413</v>
      </c>
      <c r="H11" s="506">
        <v>842.13567699999999</v>
      </c>
      <c r="I11" s="506">
        <v>1528.233297</v>
      </c>
      <c r="J11" s="506">
        <v>2322.2221220000001</v>
      </c>
      <c r="K11" s="423"/>
      <c r="L11" s="423"/>
    </row>
    <row r="12" spans="1:12">
      <c r="B12" s="424" t="s">
        <v>114</v>
      </c>
      <c r="C12" s="496"/>
      <c r="D12" s="500"/>
      <c r="E12" s="504"/>
      <c r="F12" s="504"/>
      <c r="G12" s="504"/>
      <c r="H12" s="504"/>
      <c r="I12" s="504"/>
      <c r="J12" s="504"/>
      <c r="K12" s="423"/>
      <c r="L12" s="423"/>
    </row>
    <row r="13" spans="1:12">
      <c r="B13" s="426"/>
      <c r="C13" s="426" t="s">
        <v>764</v>
      </c>
      <c r="D13" s="502">
        <v>2022</v>
      </c>
      <c r="E13" s="507">
        <v>4.8360590731049029E-2</v>
      </c>
      <c r="F13" s="507">
        <v>7.0232633188962945E-2</v>
      </c>
      <c r="G13" s="507">
        <v>0.10343186832630859</v>
      </c>
      <c r="H13" s="507">
        <v>-3.6727858063991398E-3</v>
      </c>
      <c r="I13" s="507">
        <v>6.4377744692357963E-2</v>
      </c>
      <c r="J13" s="507">
        <v>5.7746972127157778E-2</v>
      </c>
      <c r="K13" s="423"/>
      <c r="L13" s="423"/>
    </row>
    <row r="14" spans="1:12">
      <c r="B14" s="426"/>
      <c r="C14" s="426" t="s">
        <v>115</v>
      </c>
      <c r="D14" s="502">
        <v>2022</v>
      </c>
      <c r="E14" s="507">
        <v>0.88600000000000001</v>
      </c>
      <c r="F14" s="507">
        <v>0.85199999999999998</v>
      </c>
      <c r="G14" s="507">
        <v>0.878</v>
      </c>
      <c r="H14" s="507">
        <v>0.91900000000000004</v>
      </c>
      <c r="I14" s="507">
        <v>0.84599999999999997</v>
      </c>
      <c r="J14" s="507">
        <v>0.83799999999999997</v>
      </c>
      <c r="K14" s="423"/>
      <c r="L14" s="423"/>
    </row>
    <row r="15" spans="1:12">
      <c r="B15" s="426"/>
      <c r="C15" s="426" t="s">
        <v>344</v>
      </c>
      <c r="D15" s="502">
        <v>2022</v>
      </c>
      <c r="E15" s="507">
        <v>3.5000000000000003E-2</v>
      </c>
      <c r="F15" s="507">
        <v>4.4683538377552158E-2</v>
      </c>
      <c r="G15" s="507">
        <v>0.04</v>
      </c>
      <c r="H15" s="507">
        <v>0.16600000000000001</v>
      </c>
      <c r="I15" s="507">
        <v>4.7409892972123148E-2</v>
      </c>
      <c r="J15" s="507">
        <v>0.111</v>
      </c>
      <c r="K15" s="423"/>
      <c r="L15" s="423"/>
    </row>
    <row r="16" spans="1:12">
      <c r="B16" s="426"/>
      <c r="C16" s="426" t="s">
        <v>116</v>
      </c>
      <c r="D16" s="502">
        <v>2022</v>
      </c>
      <c r="E16" s="507">
        <v>2.6683783597006615E-3</v>
      </c>
      <c r="F16" s="507">
        <v>5.8260182566583024E-2</v>
      </c>
      <c r="G16" s="507">
        <v>1.1044926962291104E-2</v>
      </c>
      <c r="H16" s="507">
        <v>-8.3625562503376258E-2</v>
      </c>
      <c r="I16" s="507">
        <v>1.1382821966526831E-3</v>
      </c>
      <c r="J16" s="507">
        <v>2.4994586671692496E-2</v>
      </c>
      <c r="K16" s="423"/>
      <c r="L16" s="423"/>
    </row>
    <row r="17" spans="2:12">
      <c r="B17" s="426"/>
      <c r="C17" s="426" t="s">
        <v>117</v>
      </c>
      <c r="D17" s="502">
        <v>2022</v>
      </c>
      <c r="E17" s="507">
        <v>6.0933717903259507E-2</v>
      </c>
      <c r="F17" s="507">
        <v>5.0896838627770544E-2</v>
      </c>
      <c r="G17" s="507">
        <v>9.9865288367034552E-2</v>
      </c>
      <c r="H17" s="507">
        <v>0</v>
      </c>
      <c r="I17" s="507">
        <v>5.8671094192312555E-2</v>
      </c>
      <c r="J17" s="507">
        <v>7.995861524837293E-2</v>
      </c>
      <c r="K17" s="423"/>
      <c r="L17" s="423"/>
    </row>
    <row r="18" spans="2:12">
      <c r="B18" s="426"/>
      <c r="C18" s="426" t="s">
        <v>767</v>
      </c>
      <c r="D18" s="502">
        <v>2022</v>
      </c>
      <c r="E18" s="507">
        <v>1.6865381644298467E-2</v>
      </c>
      <c r="F18" s="507">
        <v>2.9537552742029023E-2</v>
      </c>
      <c r="G18" s="507">
        <v>3.0312404889271605E-2</v>
      </c>
      <c r="H18" s="507">
        <v>5.4680295435514344E-2</v>
      </c>
      <c r="I18" s="507">
        <v>3.2166253167618367E-3</v>
      </c>
      <c r="J18" s="507">
        <v>1.9309256781472921E-2</v>
      </c>
      <c r="K18" s="423"/>
      <c r="L18" s="423"/>
    </row>
    <row r="19" spans="2:12">
      <c r="B19" s="426"/>
      <c r="C19" s="426" t="s">
        <v>118</v>
      </c>
      <c r="D19" s="502">
        <v>2022</v>
      </c>
      <c r="E19" s="507">
        <v>2.409942695731656E-2</v>
      </c>
      <c r="F19" s="507">
        <v>9.6849711207903887E-3</v>
      </c>
      <c r="G19" s="507">
        <v>1.9584462746736808E-2</v>
      </c>
      <c r="H19" s="507">
        <v>-5.9156489726018288E-3</v>
      </c>
      <c r="I19" s="507">
        <v>1.7116997460264925E-2</v>
      </c>
      <c r="J19" s="507">
        <v>1.3698130366536689E-2</v>
      </c>
      <c r="K19" s="423"/>
      <c r="L19" s="423"/>
    </row>
    <row r="20" spans="2:12">
      <c r="B20" s="426"/>
      <c r="C20" s="427" t="s">
        <v>768</v>
      </c>
      <c r="D20" s="503">
        <v>2022</v>
      </c>
      <c r="E20" s="508">
        <v>4.8054402995502903</v>
      </c>
      <c r="F20" s="508">
        <v>2.801389010316401</v>
      </c>
      <c r="G20" s="508">
        <v>4.1636778766672302</v>
      </c>
      <c r="H20" s="508">
        <v>1.5980820364956059</v>
      </c>
      <c r="I20" s="508">
        <v>8.5460692579123698</v>
      </c>
      <c r="J20" s="508">
        <v>6.6115625030644187</v>
      </c>
      <c r="K20" s="423"/>
      <c r="L20" s="423"/>
    </row>
    <row r="21" spans="2:12">
      <c r="B21" s="424" t="s">
        <v>766</v>
      </c>
      <c r="C21" s="496"/>
      <c r="D21" s="500"/>
      <c r="E21" s="504"/>
      <c r="F21" s="504"/>
      <c r="G21" s="504"/>
      <c r="H21" s="504"/>
      <c r="I21" s="504"/>
      <c r="J21" s="504"/>
      <c r="K21" s="423"/>
      <c r="L21" s="423"/>
    </row>
    <row r="22" spans="2:12">
      <c r="B22" s="501"/>
      <c r="C22" s="426" t="s">
        <v>119</v>
      </c>
      <c r="D22" s="502">
        <v>2022</v>
      </c>
      <c r="E22" s="507">
        <v>6.2454954268129248E-2</v>
      </c>
      <c r="F22" s="507">
        <v>1</v>
      </c>
      <c r="G22" s="507">
        <v>7.3229010384280993E-2</v>
      </c>
      <c r="H22" s="507">
        <v>0.82775810521367554</v>
      </c>
      <c r="I22" s="507">
        <v>6.8193026484740696E-2</v>
      </c>
      <c r="J22" s="507">
        <v>5.4129479787090803E-2</v>
      </c>
      <c r="K22" s="423"/>
      <c r="L22" s="423"/>
    </row>
    <row r="23" spans="2:12">
      <c r="B23" s="424" t="s">
        <v>345</v>
      </c>
      <c r="C23" s="496"/>
      <c r="D23" s="500"/>
      <c r="E23" s="509"/>
      <c r="F23" s="504"/>
      <c r="G23" s="504"/>
      <c r="H23" s="504"/>
      <c r="I23" s="504"/>
      <c r="J23" s="504"/>
      <c r="K23" s="423"/>
      <c r="L23" s="423"/>
    </row>
    <row r="24" spans="2:12">
      <c r="B24" s="501"/>
      <c r="C24" s="426" t="s">
        <v>765</v>
      </c>
      <c r="D24" s="502">
        <v>2022</v>
      </c>
      <c r="E24" s="507">
        <v>0.11670267746388788</v>
      </c>
      <c r="F24" s="507">
        <v>0.24278699956898125</v>
      </c>
      <c r="G24" s="507">
        <v>0.13877271588623061</v>
      </c>
      <c r="H24" s="507">
        <v>6.1058074256335533E-2</v>
      </c>
      <c r="I24" s="507">
        <v>0.18260960846875438</v>
      </c>
      <c r="J24" s="507">
        <v>-0.17587602727804183</v>
      </c>
      <c r="K24" s="423"/>
      <c r="L24" s="423"/>
    </row>
    <row r="25" spans="2:12">
      <c r="B25" s="501"/>
      <c r="C25" s="427"/>
      <c r="D25" s="503">
        <v>2021</v>
      </c>
      <c r="E25" s="508">
        <v>0.11074171804488253</v>
      </c>
      <c r="F25" s="508">
        <v>0.3266865039000485</v>
      </c>
      <c r="G25" s="508">
        <v>0.11068989720388155</v>
      </c>
      <c r="H25" s="508">
        <v>-0.41408937487618125</v>
      </c>
      <c r="I25" s="508">
        <v>0.11417674242836719</v>
      </c>
      <c r="J25" s="508">
        <v>-3.6242741046124037E-2</v>
      </c>
      <c r="K25" s="423"/>
      <c r="L25" s="423"/>
    </row>
    <row r="26" spans="2:12">
      <c r="B26" s="501"/>
      <c r="C26" s="426" t="s">
        <v>112</v>
      </c>
      <c r="D26" s="502">
        <v>2022</v>
      </c>
      <c r="E26" s="507">
        <v>-0.25871862935229489</v>
      </c>
      <c r="F26" s="507">
        <v>0.30808104988518814</v>
      </c>
      <c r="G26" s="507">
        <v>0.30303880796485677</v>
      </c>
      <c r="H26" s="507">
        <v>0.910960600300455</v>
      </c>
      <c r="I26" s="507">
        <v>0.19658755538118963</v>
      </c>
      <c r="J26" s="507">
        <v>0.27566512386612158</v>
      </c>
      <c r="K26" s="423"/>
      <c r="L26" s="423"/>
    </row>
    <row r="27" spans="2:12">
      <c r="B27" s="501"/>
      <c r="C27" s="429"/>
      <c r="D27" s="503">
        <v>2021</v>
      </c>
      <c r="E27" s="508">
        <v>-9.4888675711242695E-2</v>
      </c>
      <c r="F27" s="508">
        <v>4.1036922509250155</v>
      </c>
      <c r="G27" s="508">
        <v>-0.15041759217741754</v>
      </c>
      <c r="H27" s="508">
        <v>-1.1143752244131695</v>
      </c>
      <c r="I27" s="508">
        <v>-0.26453224059603758</v>
      </c>
      <c r="J27" s="508">
        <v>-0.27903504413163632</v>
      </c>
      <c r="K27" s="423"/>
      <c r="L27" s="423"/>
    </row>
    <row r="28" spans="2:12">
      <c r="B28" s="501"/>
      <c r="C28" s="430" t="s">
        <v>120</v>
      </c>
      <c r="D28" s="502">
        <v>2022</v>
      </c>
      <c r="E28" s="507">
        <v>0.20037572326656908</v>
      </c>
      <c r="F28" s="507">
        <v>5.0735471440608054E-2</v>
      </c>
      <c r="G28" s="507">
        <v>2.6980475738097785E-2</v>
      </c>
      <c r="H28" s="507">
        <v>0.10703859302234502</v>
      </c>
      <c r="I28" s="507">
        <v>0.12005034791491001</v>
      </c>
      <c r="J28" s="507">
        <v>-8.7073612848822916E-3</v>
      </c>
      <c r="K28" s="423"/>
      <c r="L28" s="423"/>
    </row>
    <row r="29" spans="2:12">
      <c r="B29" s="501"/>
      <c r="C29" s="429"/>
      <c r="D29" s="503">
        <v>2021</v>
      </c>
      <c r="E29" s="508">
        <v>8.5981405686988407E-2</v>
      </c>
      <c r="F29" s="508">
        <v>9.9843000526914888E-2</v>
      </c>
      <c r="G29" s="508">
        <v>-8.1698226463469258E-3</v>
      </c>
      <c r="H29" s="508">
        <v>-0.28831265614668145</v>
      </c>
      <c r="I29" s="508">
        <v>4.7317607074748913E-2</v>
      </c>
      <c r="J29" s="508">
        <v>-0.27933419557600664</v>
      </c>
      <c r="K29" s="423"/>
      <c r="L29" s="423"/>
    </row>
    <row r="30" spans="2:12">
      <c r="B30" s="501"/>
      <c r="C30" s="501"/>
      <c r="D30" s="426"/>
      <c r="E30" s="431"/>
      <c r="F30" s="431"/>
      <c r="G30" s="431"/>
      <c r="H30" s="431"/>
      <c r="I30" s="431"/>
      <c r="J30" s="431"/>
      <c r="K30" s="431"/>
      <c r="L30" s="423"/>
    </row>
    <row r="31" spans="2:12">
      <c r="B31" s="423" t="s">
        <v>346</v>
      </c>
      <c r="C31" s="423"/>
      <c r="D31" s="423"/>
      <c r="E31" s="423"/>
      <c r="F31" s="423"/>
      <c r="G31" s="423"/>
      <c r="H31" s="423"/>
      <c r="I31" s="423"/>
      <c r="J31" s="423"/>
      <c r="K31" s="423"/>
      <c r="L31" s="423"/>
    </row>
    <row r="32" spans="2:12">
      <c r="B32" s="423"/>
      <c r="C32" s="423"/>
      <c r="D32" s="423"/>
      <c r="E32" s="423"/>
      <c r="F32" s="423"/>
      <c r="G32" s="423"/>
      <c r="H32" s="423"/>
      <c r="I32" s="423"/>
      <c r="J32" s="423"/>
      <c r="K32" s="423"/>
      <c r="L32" s="423"/>
    </row>
    <row r="33" spans="2:12" ht="59.25" customHeight="1">
      <c r="B33" s="567" t="s">
        <v>769</v>
      </c>
      <c r="C33" s="567"/>
      <c r="D33" s="567"/>
      <c r="E33" s="432"/>
      <c r="F33" s="432"/>
      <c r="G33" s="432"/>
      <c r="H33" s="432"/>
      <c r="I33" s="432"/>
      <c r="J33" s="432"/>
      <c r="K33" s="423"/>
      <c r="L33" s="423"/>
    </row>
    <row r="34" spans="2:12">
      <c r="B34" s="432"/>
      <c r="C34" s="432"/>
      <c r="D34" s="432"/>
      <c r="E34" s="432"/>
      <c r="F34" s="432"/>
      <c r="G34" s="432"/>
      <c r="H34" s="432"/>
      <c r="I34" s="432"/>
      <c r="J34" s="432"/>
      <c r="K34" s="432"/>
      <c r="L34" s="432"/>
    </row>
    <row r="35" spans="2:12" ht="45" customHeight="1">
      <c r="B35" s="567" t="s">
        <v>770</v>
      </c>
      <c r="C35" s="567"/>
      <c r="D35" s="567"/>
      <c r="E35" s="432"/>
      <c r="F35" s="432"/>
      <c r="G35" s="432"/>
      <c r="H35" s="432"/>
      <c r="I35" s="432"/>
      <c r="J35" s="432"/>
      <c r="K35" s="432"/>
      <c r="L35" s="432"/>
    </row>
    <row r="36" spans="2:12">
      <c r="B36" s="79" t="s">
        <v>347</v>
      </c>
      <c r="C36" s="423"/>
      <c r="D36" s="423"/>
      <c r="E36" s="423"/>
      <c r="F36" s="423"/>
      <c r="G36" s="423"/>
      <c r="H36" s="423"/>
      <c r="I36" s="423"/>
      <c r="J36" s="423"/>
      <c r="K36" s="423"/>
      <c r="L36" s="423"/>
    </row>
    <row r="37" spans="2:12">
      <c r="B37" s="79" t="s">
        <v>167</v>
      </c>
      <c r="C37" s="423"/>
      <c r="D37" s="423"/>
      <c r="E37" s="423"/>
      <c r="F37" s="423"/>
      <c r="G37" s="423"/>
      <c r="H37" s="423"/>
      <c r="I37" s="423"/>
      <c r="J37" s="423"/>
      <c r="K37" s="423"/>
      <c r="L37" s="423"/>
    </row>
  </sheetData>
  <mergeCells count="2">
    <mergeCell ref="B33:D33"/>
    <mergeCell ref="B35:D35"/>
  </mergeCells>
  <hyperlinks>
    <hyperlink ref="B36" r:id="rId1" xr:uid="{7E0FDF4C-1FEC-420B-863B-EF6C15BDA237}"/>
    <hyperlink ref="B37" r:id="rId2" xr:uid="{53413F0E-9E81-423E-85F8-4E066B41D9EC}"/>
  </hyperlinks>
  <pageMargins left="0.7" right="0.7" top="0.75" bottom="0.75" header="0.3" footer="0.3"/>
  <pageSetup orientation="portrait"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4ADEC-AD87-4E09-86AD-EF9952FFB777}">
  <sheetPr>
    <tabColor theme="6"/>
  </sheetPr>
  <dimension ref="A1:W48"/>
  <sheetViews>
    <sheetView topLeftCell="A23" zoomScaleNormal="100" workbookViewId="0">
      <selection activeCell="B39" sqref="B39:H39"/>
    </sheetView>
  </sheetViews>
  <sheetFormatPr defaultRowHeight="15"/>
  <cols>
    <col min="1" max="1" width="2.85546875" customWidth="1"/>
    <col min="2" max="2" width="28.28515625" customWidth="1"/>
    <col min="3" max="3" width="11.42578125" customWidth="1"/>
    <col min="4" max="4" width="12.140625" customWidth="1"/>
    <col min="6" max="6" width="14.28515625" customWidth="1"/>
    <col min="10" max="10" width="20.42578125" style="16" customWidth="1"/>
    <col min="11" max="14" width="8.85546875" style="16"/>
    <col min="19" max="19" width="31" customWidth="1"/>
    <col min="20" max="20" width="10.5703125" bestFit="1" customWidth="1"/>
    <col min="21" max="21" width="10.7109375" customWidth="1"/>
    <col min="22" max="22" width="18.42578125" customWidth="1"/>
  </cols>
  <sheetData>
    <row r="1" spans="1:23" s="9" customFormat="1" ht="18.75">
      <c r="A1" s="30" t="s">
        <v>738</v>
      </c>
    </row>
    <row r="2" spans="1:23">
      <c r="B2" s="17"/>
      <c r="J2"/>
      <c r="K2"/>
      <c r="L2"/>
      <c r="M2"/>
      <c r="N2"/>
      <c r="S2" s="16" t="s">
        <v>355</v>
      </c>
      <c r="T2" s="16"/>
      <c r="U2" s="16"/>
      <c r="V2" s="16"/>
      <c r="W2" s="16"/>
    </row>
    <row r="3" spans="1:23">
      <c r="J3"/>
      <c r="K3"/>
      <c r="L3"/>
      <c r="M3"/>
      <c r="N3"/>
      <c r="T3" s="16"/>
      <c r="U3" s="16"/>
      <c r="V3" s="16"/>
      <c r="W3" s="16"/>
    </row>
    <row r="4" spans="1:23" ht="30">
      <c r="B4" s="549" t="s">
        <v>620</v>
      </c>
      <c r="C4" s="550">
        <v>2021</v>
      </c>
      <c r="D4" s="551">
        <v>2022</v>
      </c>
      <c r="E4" s="495" t="s">
        <v>199</v>
      </c>
      <c r="F4" s="548" t="s">
        <v>351</v>
      </c>
      <c r="J4"/>
      <c r="K4"/>
      <c r="L4"/>
      <c r="M4"/>
      <c r="N4"/>
      <c r="S4" s="16"/>
      <c r="T4" s="16"/>
      <c r="U4" s="16"/>
      <c r="V4" s="16"/>
      <c r="W4" s="16"/>
    </row>
    <row r="5" spans="1:23">
      <c r="B5" s="433" t="s">
        <v>10</v>
      </c>
      <c r="C5" s="434">
        <v>1234016</v>
      </c>
      <c r="D5" s="435">
        <v>1263719</v>
      </c>
      <c r="E5" s="436">
        <f>IF(C5&gt;0,(D5-C5)/C5," ")</f>
        <v>2.4070190337888649E-2</v>
      </c>
      <c r="F5" s="386">
        <f t="shared" ref="F5:F33" si="0">D5/D$34</f>
        <v>0.41297480195513847</v>
      </c>
      <c r="J5"/>
      <c r="K5"/>
      <c r="L5"/>
      <c r="M5"/>
      <c r="N5"/>
      <c r="S5" s="16"/>
      <c r="T5" s="16"/>
      <c r="U5" s="16"/>
      <c r="V5" s="16"/>
      <c r="W5" s="16"/>
    </row>
    <row r="6" spans="1:23">
      <c r="B6" s="437" t="s">
        <v>138</v>
      </c>
      <c r="C6" s="438">
        <v>496642</v>
      </c>
      <c r="D6" s="439">
        <v>499008</v>
      </c>
      <c r="E6" s="436">
        <f t="shared" ref="E6:E30" si="1">IF(C6&gt;0,(D6-C6)/C6," ")</f>
        <v>4.7639949903552255E-3</v>
      </c>
      <c r="F6" s="386">
        <f t="shared" si="0"/>
        <v>0.16307243142979549</v>
      </c>
      <c r="J6"/>
      <c r="K6"/>
      <c r="L6"/>
      <c r="M6"/>
      <c r="N6"/>
      <c r="W6" s="16"/>
    </row>
    <row r="7" spans="1:23">
      <c r="B7" s="433" t="s">
        <v>17</v>
      </c>
      <c r="C7" s="434">
        <v>206870</v>
      </c>
      <c r="D7" s="435">
        <v>257630</v>
      </c>
      <c r="E7" s="436">
        <f t="shared" si="1"/>
        <v>0.24537148934113212</v>
      </c>
      <c r="F7" s="386">
        <f t="shared" si="0"/>
        <v>8.4191737425568763E-2</v>
      </c>
      <c r="J7"/>
      <c r="K7"/>
      <c r="L7"/>
      <c r="M7"/>
      <c r="N7"/>
      <c r="W7" s="16"/>
    </row>
    <row r="8" spans="1:23">
      <c r="B8" s="437" t="s">
        <v>334</v>
      </c>
      <c r="C8" s="438">
        <v>203820</v>
      </c>
      <c r="D8" s="439">
        <v>218916</v>
      </c>
      <c r="E8" s="436">
        <f t="shared" si="1"/>
        <v>7.4065351780983224E-2</v>
      </c>
      <c r="F8" s="386">
        <f t="shared" si="0"/>
        <v>7.1540264682901103E-2</v>
      </c>
      <c r="J8"/>
      <c r="K8"/>
      <c r="L8"/>
      <c r="M8"/>
      <c r="N8"/>
      <c r="W8" s="16"/>
    </row>
    <row r="9" spans="1:23">
      <c r="B9" s="433" t="s">
        <v>181</v>
      </c>
      <c r="C9" s="434">
        <v>177599</v>
      </c>
      <c r="D9" s="435">
        <v>188081</v>
      </c>
      <c r="E9" s="436">
        <f t="shared" si="1"/>
        <v>5.9020602593483074E-2</v>
      </c>
      <c r="F9" s="386">
        <f t="shared" si="0"/>
        <v>6.1463595725413954E-2</v>
      </c>
      <c r="J9"/>
      <c r="K9"/>
      <c r="L9"/>
      <c r="M9"/>
      <c r="N9"/>
      <c r="W9" s="16"/>
    </row>
    <row r="10" spans="1:23">
      <c r="B10" s="437" t="s">
        <v>12</v>
      </c>
      <c r="C10" s="438">
        <v>156073</v>
      </c>
      <c r="D10" s="439">
        <v>148349</v>
      </c>
      <c r="E10" s="436">
        <f t="shared" si="1"/>
        <v>-4.9489661888987846E-2</v>
      </c>
      <c r="F10" s="386">
        <f t="shared" si="0"/>
        <v>4.8479447484166049E-2</v>
      </c>
      <c r="J10"/>
      <c r="K10"/>
      <c r="L10"/>
      <c r="M10"/>
      <c r="N10"/>
      <c r="W10" s="16"/>
    </row>
    <row r="11" spans="1:23">
      <c r="B11" s="433" t="s">
        <v>356</v>
      </c>
      <c r="C11" s="434">
        <v>109751</v>
      </c>
      <c r="D11" s="435">
        <v>119932</v>
      </c>
      <c r="E11" s="436">
        <f t="shared" si="1"/>
        <v>9.2764530619310989E-2</v>
      </c>
      <c r="F11" s="386">
        <f t="shared" si="0"/>
        <v>3.9192964534112147E-2</v>
      </c>
      <c r="J11"/>
      <c r="K11"/>
      <c r="L11"/>
      <c r="M11"/>
      <c r="N11"/>
      <c r="W11" s="16"/>
    </row>
    <row r="12" spans="1:23">
      <c r="B12" s="437" t="s">
        <v>26</v>
      </c>
      <c r="C12" s="438">
        <v>114194</v>
      </c>
      <c r="D12" s="439">
        <v>113408</v>
      </c>
      <c r="E12" s="436">
        <f t="shared" si="1"/>
        <v>-6.8830236264602346E-3</v>
      </c>
      <c r="F12" s="386">
        <f t="shared" si="0"/>
        <v>3.7060965562857207E-2</v>
      </c>
      <c r="J12"/>
      <c r="K12"/>
      <c r="L12"/>
      <c r="M12"/>
      <c r="N12"/>
      <c r="W12" s="16"/>
    </row>
    <row r="13" spans="1:23">
      <c r="B13" s="433" t="s">
        <v>143</v>
      </c>
      <c r="C13" s="434">
        <v>83509</v>
      </c>
      <c r="D13" s="435">
        <v>92994</v>
      </c>
      <c r="E13" s="436">
        <f t="shared" si="1"/>
        <v>0.11358057215389958</v>
      </c>
      <c r="F13" s="386">
        <f t="shared" si="0"/>
        <v>3.0389808757339366E-2</v>
      </c>
      <c r="J13"/>
      <c r="K13"/>
      <c r="L13"/>
      <c r="M13"/>
      <c r="N13"/>
      <c r="W13" s="16"/>
    </row>
    <row r="14" spans="1:23">
      <c r="B14" s="437" t="s">
        <v>228</v>
      </c>
      <c r="C14" s="438">
        <v>72988</v>
      </c>
      <c r="D14" s="439">
        <v>88569</v>
      </c>
      <c r="E14" s="436">
        <f t="shared" si="1"/>
        <v>0.21347344769003124</v>
      </c>
      <c r="F14" s="386">
        <f t="shared" si="0"/>
        <v>2.8943748756143303E-2</v>
      </c>
      <c r="J14"/>
      <c r="K14"/>
      <c r="L14"/>
      <c r="M14"/>
      <c r="N14"/>
      <c r="W14" s="16"/>
    </row>
    <row r="15" spans="1:23">
      <c r="B15" s="433" t="s">
        <v>27</v>
      </c>
      <c r="C15" s="434">
        <v>16715</v>
      </c>
      <c r="D15" s="435">
        <v>14993</v>
      </c>
      <c r="E15" s="436">
        <f t="shared" si="1"/>
        <v>-0.10302123840861502</v>
      </c>
      <c r="F15" s="386">
        <f t="shared" si="0"/>
        <v>4.8996107565949321E-3</v>
      </c>
      <c r="J15"/>
      <c r="K15"/>
      <c r="L15"/>
      <c r="M15"/>
      <c r="N15"/>
      <c r="W15" s="16"/>
    </row>
    <row r="16" spans="1:23">
      <c r="B16" s="437" t="s">
        <v>20</v>
      </c>
      <c r="C16" s="438">
        <v>7343</v>
      </c>
      <c r="D16" s="439">
        <v>10926</v>
      </c>
      <c r="E16" s="436">
        <f t="shared" si="1"/>
        <v>0.48794770529756232</v>
      </c>
      <c r="F16" s="386">
        <f t="shared" si="0"/>
        <v>3.5705427283769914E-3</v>
      </c>
      <c r="J16"/>
      <c r="K16"/>
      <c r="L16"/>
      <c r="M16"/>
      <c r="N16"/>
      <c r="W16" s="16"/>
    </row>
    <row r="17" spans="2:23">
      <c r="B17" s="433" t="s">
        <v>227</v>
      </c>
      <c r="C17" s="434">
        <v>1213</v>
      </c>
      <c r="D17" s="435">
        <v>7798</v>
      </c>
      <c r="E17" s="436">
        <f t="shared" si="1"/>
        <v>5.4286892003297611</v>
      </c>
      <c r="F17" s="386">
        <f t="shared" si="0"/>
        <v>2.5483335343111642E-3</v>
      </c>
      <c r="J17"/>
      <c r="K17"/>
      <c r="L17"/>
      <c r="M17"/>
      <c r="N17"/>
      <c r="W17" s="16"/>
    </row>
    <row r="18" spans="2:23">
      <c r="B18" s="437" t="s">
        <v>54</v>
      </c>
      <c r="C18" s="438">
        <v>5799</v>
      </c>
      <c r="D18" s="439">
        <v>6167</v>
      </c>
      <c r="E18" s="436">
        <f t="shared" si="1"/>
        <v>6.3459217106397653E-2</v>
      </c>
      <c r="F18" s="386">
        <f t="shared" si="0"/>
        <v>2.0153337914974286E-3</v>
      </c>
      <c r="J18"/>
      <c r="K18"/>
      <c r="L18"/>
      <c r="M18"/>
      <c r="N18"/>
      <c r="W18" s="16"/>
    </row>
    <row r="19" spans="2:23">
      <c r="B19" s="433" t="s">
        <v>357</v>
      </c>
      <c r="C19" s="434">
        <v>5160</v>
      </c>
      <c r="D19" s="435">
        <v>5846</v>
      </c>
      <c r="E19" s="436">
        <f t="shared" si="1"/>
        <v>0.13294573643410854</v>
      </c>
      <c r="F19" s="386">
        <f t="shared" si="0"/>
        <v>1.9104331676818498E-3</v>
      </c>
      <c r="J19"/>
      <c r="K19"/>
      <c r="L19"/>
      <c r="M19"/>
      <c r="N19"/>
      <c r="W19" s="16"/>
    </row>
    <row r="20" spans="2:23">
      <c r="B20" s="437" t="s">
        <v>28</v>
      </c>
      <c r="C20" s="438">
        <v>5173</v>
      </c>
      <c r="D20" s="439">
        <v>5407</v>
      </c>
      <c r="E20" s="436">
        <f t="shared" si="1"/>
        <v>4.5234873381016817E-2</v>
      </c>
      <c r="F20" s="386">
        <f t="shared" si="0"/>
        <v>1.766970943834376E-3</v>
      </c>
      <c r="J20"/>
      <c r="K20"/>
      <c r="L20"/>
      <c r="M20"/>
      <c r="N20"/>
      <c r="W20" s="16"/>
    </row>
    <row r="21" spans="2:23">
      <c r="B21" s="433" t="s">
        <v>193</v>
      </c>
      <c r="C21" s="434">
        <v>4487</v>
      </c>
      <c r="D21" s="435">
        <v>4491</v>
      </c>
      <c r="E21" s="436">
        <f t="shared" si="1"/>
        <v>8.9146422999777139E-4</v>
      </c>
      <c r="F21" s="386">
        <f t="shared" si="0"/>
        <v>1.4676283537562757E-3</v>
      </c>
      <c r="J21"/>
      <c r="K21"/>
      <c r="L21"/>
      <c r="M21"/>
      <c r="N21"/>
      <c r="W21" s="16"/>
    </row>
    <row r="22" spans="2:23">
      <c r="B22" s="437" t="s">
        <v>111</v>
      </c>
      <c r="C22" s="438">
        <v>2685</v>
      </c>
      <c r="D22" s="439">
        <v>4161</v>
      </c>
      <c r="E22" s="436">
        <f t="shared" si="1"/>
        <v>0.54972067039106143</v>
      </c>
      <c r="F22" s="386">
        <f t="shared" si="0"/>
        <v>1.3597865909552133E-3</v>
      </c>
      <c r="J22"/>
      <c r="K22"/>
      <c r="L22"/>
      <c r="M22"/>
      <c r="N22"/>
      <c r="W22" s="16"/>
    </row>
    <row r="23" spans="2:23">
      <c r="B23" s="433" t="s">
        <v>15</v>
      </c>
      <c r="C23" s="434">
        <v>2330</v>
      </c>
      <c r="D23" s="435">
        <v>3067</v>
      </c>
      <c r="E23" s="436">
        <f t="shared" si="1"/>
        <v>0.31630901287553648</v>
      </c>
      <c r="F23" s="386">
        <f t="shared" si="0"/>
        <v>1.0022748076086612E-3</v>
      </c>
      <c r="J23"/>
      <c r="K23"/>
      <c r="L23"/>
      <c r="M23"/>
      <c r="N23"/>
      <c r="W23" s="16"/>
    </row>
    <row r="24" spans="2:23">
      <c r="B24" s="437" t="s">
        <v>108</v>
      </c>
      <c r="C24" s="438">
        <v>1419</v>
      </c>
      <c r="D24" s="439">
        <v>2427</v>
      </c>
      <c r="E24" s="436">
        <f t="shared" si="1"/>
        <v>0.71035940803382669</v>
      </c>
      <c r="F24" s="386">
        <f t="shared" si="0"/>
        <v>7.9312714641872212E-4</v>
      </c>
      <c r="J24"/>
      <c r="K24"/>
      <c r="L24"/>
      <c r="M24"/>
      <c r="N24"/>
      <c r="W24" s="16"/>
    </row>
    <row r="25" spans="2:23">
      <c r="B25" s="433" t="s">
        <v>224</v>
      </c>
      <c r="C25" s="434">
        <v>633</v>
      </c>
      <c r="D25" s="435">
        <v>1699</v>
      </c>
      <c r="E25" s="436">
        <f t="shared" si="1"/>
        <v>1.684044233807267</v>
      </c>
      <c r="F25" s="386">
        <f t="shared" si="0"/>
        <v>5.5522168181516645E-4</v>
      </c>
      <c r="J25"/>
      <c r="K25"/>
      <c r="L25"/>
      <c r="M25"/>
      <c r="N25"/>
      <c r="W25" s="16"/>
    </row>
    <row r="26" spans="2:23">
      <c r="B26" s="437" t="s">
        <v>32</v>
      </c>
      <c r="C26" s="438">
        <v>12</v>
      </c>
      <c r="D26" s="439">
        <v>1492</v>
      </c>
      <c r="E26" s="436">
        <f t="shared" si="1"/>
        <v>123.33333333333333</v>
      </c>
      <c r="F26" s="386">
        <f t="shared" si="0"/>
        <v>4.8757548514904547E-4</v>
      </c>
      <c r="J26"/>
      <c r="K26"/>
      <c r="L26"/>
      <c r="M26"/>
      <c r="N26"/>
      <c r="W26" s="16"/>
    </row>
    <row r="27" spans="2:23">
      <c r="B27" s="433" t="s">
        <v>31</v>
      </c>
      <c r="C27" s="434">
        <v>663</v>
      </c>
      <c r="D27" s="435">
        <v>644</v>
      </c>
      <c r="E27" s="436">
        <f t="shared" si="1"/>
        <v>-2.8657616892911009E-2</v>
      </c>
      <c r="F27" s="386">
        <f t="shared" si="0"/>
        <v>2.1045483407237619E-4</v>
      </c>
      <c r="J27"/>
      <c r="K27"/>
      <c r="L27"/>
      <c r="M27"/>
      <c r="N27"/>
      <c r="W27" s="16"/>
    </row>
    <row r="28" spans="2:23">
      <c r="B28" s="433" t="s">
        <v>358</v>
      </c>
      <c r="C28" s="434"/>
      <c r="D28" s="435">
        <v>284</v>
      </c>
      <c r="E28" s="436" t="str">
        <f t="shared" si="1"/>
        <v xml:space="preserve"> </v>
      </c>
      <c r="F28" s="386">
        <f t="shared" si="0"/>
        <v>9.2809274653035461E-5</v>
      </c>
      <c r="J28"/>
      <c r="K28"/>
      <c r="L28"/>
      <c r="M28"/>
      <c r="N28"/>
      <c r="W28" s="16"/>
    </row>
    <row r="29" spans="2:23">
      <c r="B29" s="433" t="s">
        <v>359</v>
      </c>
      <c r="C29" s="434"/>
      <c r="D29" s="435">
        <v>23</v>
      </c>
      <c r="E29" s="436" t="str">
        <f t="shared" si="1"/>
        <v xml:space="preserve"> </v>
      </c>
      <c r="F29" s="386">
        <f t="shared" si="0"/>
        <v>7.5162440740134362E-6</v>
      </c>
      <c r="J29"/>
      <c r="K29"/>
      <c r="L29"/>
      <c r="M29"/>
      <c r="N29"/>
      <c r="W29" s="16"/>
    </row>
    <row r="30" spans="2:23">
      <c r="B30" s="433" t="s">
        <v>360</v>
      </c>
      <c r="C30" s="434"/>
      <c r="D30" s="435">
        <v>8</v>
      </c>
      <c r="E30" s="436" t="str">
        <f t="shared" si="1"/>
        <v xml:space="preserve"> </v>
      </c>
      <c r="F30" s="386">
        <f t="shared" si="0"/>
        <v>2.6143457648742385E-6</v>
      </c>
      <c r="J30"/>
      <c r="K30"/>
      <c r="L30"/>
      <c r="M30"/>
      <c r="N30"/>
      <c r="W30" s="16"/>
    </row>
    <row r="31" spans="2:23">
      <c r="B31" s="433" t="s">
        <v>33</v>
      </c>
      <c r="C31" s="434">
        <v>4432</v>
      </c>
      <c r="D31" s="435"/>
      <c r="F31" s="386">
        <f t="shared" si="0"/>
        <v>0</v>
      </c>
      <c r="J31"/>
      <c r="K31"/>
      <c r="L31"/>
      <c r="M31"/>
      <c r="N31"/>
      <c r="W31" s="16"/>
    </row>
    <row r="32" spans="2:23">
      <c r="B32" s="433" t="s">
        <v>230</v>
      </c>
      <c r="C32" s="434">
        <v>500</v>
      </c>
      <c r="D32" s="435"/>
      <c r="F32" s="386">
        <f t="shared" si="0"/>
        <v>0</v>
      </c>
      <c r="J32"/>
      <c r="K32"/>
      <c r="L32"/>
      <c r="M32"/>
      <c r="N32"/>
      <c r="W32" s="16"/>
    </row>
    <row r="33" spans="2:23">
      <c r="B33" s="433" t="s">
        <v>225</v>
      </c>
      <c r="C33" s="434">
        <v>105</v>
      </c>
      <c r="D33" s="435"/>
      <c r="F33" s="386">
        <f t="shared" si="0"/>
        <v>0</v>
      </c>
      <c r="J33"/>
      <c r="K33"/>
      <c r="L33"/>
      <c r="M33"/>
      <c r="N33"/>
      <c r="W33" s="16"/>
    </row>
    <row r="34" spans="2:23">
      <c r="B34" s="26" t="s">
        <v>169</v>
      </c>
      <c r="C34" s="440">
        <v>2914131</v>
      </c>
      <c r="D34" s="441">
        <v>3060039</v>
      </c>
      <c r="E34" s="442">
        <f>(D34-C34)/C34</f>
        <v>5.0069128669919097E-2</v>
      </c>
      <c r="F34" s="443">
        <f>SUM(F5:F30)</f>
        <v>0.99999999999999989</v>
      </c>
      <c r="J34"/>
      <c r="K34"/>
      <c r="L34"/>
      <c r="M34"/>
      <c r="N34"/>
      <c r="W34" s="16"/>
    </row>
    <row r="35" spans="2:23" ht="14.25" customHeight="1">
      <c r="B35" s="56"/>
      <c r="C35" s="305"/>
      <c r="D35" s="305"/>
      <c r="E35" s="56"/>
      <c r="F35" s="56"/>
      <c r="G35" s="56"/>
      <c r="H35" s="56"/>
      <c r="I35" s="56"/>
      <c r="J35" s="56"/>
      <c r="K35" s="56"/>
      <c r="L35" s="56"/>
      <c r="M35"/>
      <c r="N35"/>
    </row>
    <row r="36" spans="2:23" ht="58.15" customHeight="1">
      <c r="B36" s="567" t="s">
        <v>735</v>
      </c>
      <c r="C36" s="567"/>
      <c r="D36" s="567"/>
      <c r="E36" s="567"/>
      <c r="F36" s="567"/>
      <c r="G36" s="567"/>
      <c r="H36" s="567"/>
      <c r="I36" s="56"/>
      <c r="J36" s="56"/>
      <c r="K36" s="56"/>
      <c r="L36" s="56"/>
      <c r="M36"/>
      <c r="N36"/>
    </row>
    <row r="37" spans="2:23">
      <c r="B37" s="79" t="s">
        <v>354</v>
      </c>
      <c r="C37" s="293"/>
      <c r="D37" s="293"/>
      <c r="E37" s="293"/>
      <c r="F37" s="293"/>
      <c r="G37" s="293"/>
      <c r="H37" s="293"/>
      <c r="I37" s="56"/>
      <c r="J37" s="56"/>
      <c r="K37" s="56"/>
      <c r="L37" s="56"/>
      <c r="M37"/>
      <c r="N37"/>
    </row>
    <row r="38" spans="2:23">
      <c r="B38" s="79"/>
      <c r="C38" s="293"/>
      <c r="D38" s="293"/>
      <c r="E38" s="293"/>
      <c r="F38" s="293"/>
      <c r="G38" s="293"/>
      <c r="H38" s="293"/>
      <c r="I38" s="56"/>
      <c r="J38" s="56"/>
      <c r="K38" s="56"/>
      <c r="L38" s="56"/>
      <c r="M38"/>
      <c r="N38"/>
    </row>
    <row r="39" spans="2:23" ht="65.25" customHeight="1">
      <c r="B39" s="567" t="s">
        <v>820</v>
      </c>
      <c r="C39" s="567"/>
      <c r="D39" s="567"/>
      <c r="E39" s="567"/>
      <c r="F39" s="567"/>
      <c r="G39" s="567"/>
      <c r="H39" s="567"/>
      <c r="I39" s="56"/>
      <c r="J39" s="444"/>
      <c r="K39" s="444"/>
      <c r="L39" s="444"/>
    </row>
    <row r="40" spans="2:23">
      <c r="B40" s="293"/>
      <c r="C40" s="293"/>
      <c r="D40" s="293"/>
      <c r="E40" s="293"/>
      <c r="F40" s="293"/>
      <c r="G40" s="293"/>
      <c r="H40" s="293"/>
      <c r="I40" s="56"/>
      <c r="J40" s="444"/>
      <c r="K40" s="444"/>
      <c r="L40" s="444"/>
    </row>
    <row r="41" spans="2:23">
      <c r="B41" s="567" t="s">
        <v>736</v>
      </c>
      <c r="C41" s="567"/>
      <c r="D41" s="567"/>
      <c r="E41" s="567"/>
      <c r="F41" s="567"/>
      <c r="G41" s="567"/>
      <c r="H41" s="567"/>
      <c r="I41" s="567"/>
      <c r="J41" s="567"/>
      <c r="K41" s="567"/>
      <c r="L41" s="567"/>
    </row>
    <row r="42" spans="2:23">
      <c r="B42" s="567"/>
      <c r="C42" s="567"/>
      <c r="D42" s="567"/>
      <c r="E42" s="567"/>
      <c r="F42" s="567"/>
      <c r="G42" s="567"/>
      <c r="H42" s="567"/>
      <c r="I42" s="567"/>
      <c r="J42" s="567"/>
      <c r="K42" s="567"/>
      <c r="L42" s="567"/>
    </row>
    <row r="43" spans="2:23">
      <c r="B43" s="79" t="s">
        <v>200</v>
      </c>
      <c r="C43" s="56"/>
      <c r="D43" s="56"/>
      <c r="E43" s="56"/>
      <c r="F43" s="56"/>
      <c r="G43" s="56"/>
      <c r="H43" s="56"/>
      <c r="I43" s="56"/>
      <c r="J43" s="444"/>
      <c r="K43" s="444"/>
      <c r="L43" s="444"/>
    </row>
    <row r="44" spans="2:23">
      <c r="B44" s="79" t="s">
        <v>184</v>
      </c>
      <c r="C44" s="56"/>
      <c r="D44" s="56"/>
      <c r="E44" s="56"/>
      <c r="F44" s="56"/>
      <c r="G44" s="56"/>
      <c r="H44" s="56"/>
      <c r="I44" s="56"/>
      <c r="J44" s="444"/>
      <c r="K44" s="444"/>
      <c r="L44" s="444"/>
    </row>
    <row r="47" spans="2:23">
      <c r="B47" s="4"/>
      <c r="C47" s="10"/>
      <c r="D47" s="10"/>
    </row>
    <row r="48" spans="2:23">
      <c r="B48" s="3"/>
    </row>
  </sheetData>
  <mergeCells count="3">
    <mergeCell ref="B41:L42"/>
    <mergeCell ref="B36:H36"/>
    <mergeCell ref="B39:H39"/>
  </mergeCells>
  <hyperlinks>
    <hyperlink ref="B43" r:id="rId1" xr:uid="{B6734EB8-DF11-4228-8EE2-9C1B28098A03}"/>
    <hyperlink ref="B44" r:id="rId2" xr:uid="{63862D84-148E-43DF-B875-B8BDCF45B4AD}"/>
    <hyperlink ref="B37" r:id="rId3" xr:uid="{3E18B969-01DF-45E5-A7D2-CBC56FA1A7C9}"/>
  </hyperlinks>
  <pageMargins left="0.7" right="0.7" top="0.75" bottom="0.75" header="0.3" footer="0.3"/>
  <pageSetup orientation="portrait"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EF7B2-DA03-4176-AF90-80B253C235BE}">
  <sheetPr>
    <tabColor theme="6"/>
  </sheetPr>
  <dimension ref="A1:P43"/>
  <sheetViews>
    <sheetView topLeftCell="A21" zoomScaleNormal="100" workbookViewId="0">
      <selection activeCell="I20" sqref="I20"/>
    </sheetView>
  </sheetViews>
  <sheetFormatPr defaultRowHeight="15"/>
  <cols>
    <col min="1" max="1" width="2.85546875" customWidth="1"/>
    <col min="2" max="2" width="31.7109375" customWidth="1"/>
    <col min="3" max="3" width="15.28515625" customWidth="1"/>
    <col min="4" max="4" width="13.42578125" customWidth="1"/>
    <col min="6" max="6" width="10.140625" customWidth="1"/>
    <col min="7" max="7" width="51" customWidth="1"/>
    <col min="8" max="9" width="8.85546875" style="16"/>
    <col min="10" max="10" width="24.42578125" style="16" customWidth="1"/>
    <col min="11" max="16" width="8.85546875" style="16"/>
  </cols>
  <sheetData>
    <row r="1" spans="1:16" s="9" customFormat="1" ht="18.75">
      <c r="A1" s="1" t="s">
        <v>737</v>
      </c>
      <c r="G1" s="19"/>
      <c r="H1" s="374"/>
      <c r="I1" s="374"/>
      <c r="J1" s="374"/>
      <c r="K1" s="374"/>
      <c r="L1" s="374"/>
      <c r="M1" s="374"/>
      <c r="N1" s="374"/>
      <c r="O1" s="374"/>
      <c r="P1" s="374"/>
    </row>
    <row r="2" spans="1:16">
      <c r="G2" s="8"/>
      <c r="H2"/>
      <c r="I2"/>
      <c r="J2"/>
      <c r="K2"/>
      <c r="L2"/>
      <c r="M2"/>
      <c r="N2"/>
      <c r="O2"/>
      <c r="P2"/>
    </row>
    <row r="3" spans="1:16">
      <c r="G3" s="8"/>
      <c r="H3"/>
      <c r="I3"/>
      <c r="J3"/>
      <c r="K3"/>
      <c r="L3"/>
      <c r="M3"/>
      <c r="N3"/>
      <c r="O3"/>
      <c r="P3"/>
    </row>
    <row r="4" spans="1:16" ht="45">
      <c r="B4" s="552"/>
      <c r="C4" s="553">
        <v>2021</v>
      </c>
      <c r="D4" s="554">
        <v>2022</v>
      </c>
      <c r="E4" s="547" t="s">
        <v>199</v>
      </c>
      <c r="F4" s="555" t="s">
        <v>351</v>
      </c>
      <c r="G4" s="556" t="s">
        <v>352</v>
      </c>
      <c r="H4"/>
      <c r="I4"/>
      <c r="J4"/>
      <c r="K4"/>
      <c r="L4"/>
      <c r="M4"/>
      <c r="N4"/>
      <c r="O4"/>
      <c r="P4"/>
    </row>
    <row r="5" spans="1:16" ht="17.25">
      <c r="B5" s="447" t="s">
        <v>771</v>
      </c>
      <c r="C5" s="448">
        <v>2344812</v>
      </c>
      <c r="D5" s="449">
        <v>2603252</v>
      </c>
      <c r="E5" s="450">
        <f t="shared" ref="E5:E29" si="0">(D5-C5)/C5</f>
        <v>0.11021779144767256</v>
      </c>
      <c r="F5" s="450">
        <f t="shared" ref="F5:F30" si="1">D5/D$30</f>
        <v>0.19980919033302658</v>
      </c>
      <c r="G5" s="67" t="s">
        <v>91</v>
      </c>
      <c r="H5"/>
      <c r="I5"/>
      <c r="J5"/>
      <c r="K5"/>
      <c r="L5"/>
      <c r="M5"/>
      <c r="N5"/>
      <c r="O5"/>
      <c r="P5"/>
    </row>
    <row r="6" spans="1:16" ht="90">
      <c r="B6" s="451" t="s">
        <v>181</v>
      </c>
      <c r="C6" s="452">
        <v>1718620</v>
      </c>
      <c r="D6" s="453">
        <v>1900310</v>
      </c>
      <c r="E6" s="450">
        <f t="shared" si="0"/>
        <v>0.10571854162060258</v>
      </c>
      <c r="F6" s="450">
        <f t="shared" si="1"/>
        <v>0.14585579977726079</v>
      </c>
      <c r="G6" s="445" t="s">
        <v>429</v>
      </c>
      <c r="H6"/>
      <c r="I6"/>
      <c r="J6"/>
      <c r="K6"/>
      <c r="L6"/>
      <c r="M6"/>
      <c r="N6"/>
      <c r="O6"/>
      <c r="P6"/>
    </row>
    <row r="7" spans="1:16" ht="17.25">
      <c r="B7" s="447" t="s">
        <v>772</v>
      </c>
      <c r="C7" s="448">
        <v>1418544</v>
      </c>
      <c r="D7" s="449">
        <v>1607107</v>
      </c>
      <c r="E7" s="450">
        <f>(D7-C7)/C7</f>
        <v>0.13292714219650573</v>
      </c>
      <c r="F7" s="450">
        <f t="shared" si="1"/>
        <v>0.12335138835907523</v>
      </c>
      <c r="G7" s="67" t="s">
        <v>128</v>
      </c>
      <c r="H7"/>
      <c r="I7"/>
      <c r="J7"/>
      <c r="K7"/>
      <c r="L7"/>
      <c r="M7"/>
      <c r="N7"/>
      <c r="O7"/>
      <c r="P7"/>
    </row>
    <row r="8" spans="1:16" ht="75">
      <c r="B8" s="451" t="s">
        <v>334</v>
      </c>
      <c r="C8" s="452">
        <v>872467</v>
      </c>
      <c r="D8" s="453">
        <v>972738</v>
      </c>
      <c r="E8" s="450">
        <f t="shared" si="0"/>
        <v>0.1149281290868308</v>
      </c>
      <c r="F8" s="450">
        <f t="shared" si="1"/>
        <v>7.4661228412065989E-2</v>
      </c>
      <c r="G8" s="445" t="s">
        <v>290</v>
      </c>
      <c r="H8"/>
      <c r="I8"/>
      <c r="J8"/>
      <c r="K8"/>
      <c r="L8"/>
      <c r="M8"/>
      <c r="N8"/>
      <c r="O8"/>
      <c r="P8"/>
    </row>
    <row r="9" spans="1:16" ht="17.25">
      <c r="B9" s="447" t="s">
        <v>773</v>
      </c>
      <c r="C9" s="448">
        <v>867738</v>
      </c>
      <c r="D9" s="449">
        <v>941471</v>
      </c>
      <c r="E9" s="450">
        <f t="shared" si="0"/>
        <v>8.4971500614240705E-2</v>
      </c>
      <c r="F9" s="450">
        <f t="shared" si="1"/>
        <v>7.2261370866909869E-2</v>
      </c>
      <c r="G9" s="67" t="s">
        <v>59</v>
      </c>
      <c r="H9"/>
      <c r="I9"/>
      <c r="J9"/>
      <c r="K9"/>
      <c r="L9"/>
      <c r="M9"/>
      <c r="N9"/>
      <c r="O9"/>
      <c r="P9"/>
    </row>
    <row r="10" spans="1:16" ht="45">
      <c r="B10" s="451" t="s">
        <v>774</v>
      </c>
      <c r="C10" s="452">
        <v>627918</v>
      </c>
      <c r="D10" s="453">
        <v>676353</v>
      </c>
      <c r="E10" s="450">
        <f t="shared" si="0"/>
        <v>7.7135868059205179E-2</v>
      </c>
      <c r="F10" s="450">
        <f t="shared" si="1"/>
        <v>5.1912586760449436E-2</v>
      </c>
      <c r="G10" s="445" t="s">
        <v>284</v>
      </c>
      <c r="H10"/>
      <c r="I10"/>
      <c r="J10"/>
      <c r="K10"/>
      <c r="L10"/>
      <c r="M10"/>
      <c r="N10"/>
      <c r="O10"/>
      <c r="P10"/>
    </row>
    <row r="11" spans="1:16" ht="30">
      <c r="B11" s="447" t="s">
        <v>111</v>
      </c>
      <c r="C11" s="448">
        <v>483405</v>
      </c>
      <c r="D11" s="449">
        <v>542632</v>
      </c>
      <c r="E11" s="450">
        <f t="shared" si="0"/>
        <v>0.12252045386373744</v>
      </c>
      <c r="F11" s="450">
        <f t="shared" si="1"/>
        <v>4.164900692241507E-2</v>
      </c>
      <c r="G11" s="445" t="s">
        <v>353</v>
      </c>
      <c r="H11"/>
      <c r="I11"/>
      <c r="J11"/>
      <c r="K11"/>
      <c r="L11"/>
      <c r="M11"/>
      <c r="N11"/>
      <c r="O11"/>
      <c r="P11"/>
    </row>
    <row r="12" spans="1:16" ht="17.25">
      <c r="B12" s="451" t="s">
        <v>775</v>
      </c>
      <c r="C12" s="452">
        <v>388170</v>
      </c>
      <c r="D12" s="453">
        <v>423068</v>
      </c>
      <c r="E12" s="450">
        <f t="shared" si="0"/>
        <v>8.9903908081510678E-2</v>
      </c>
      <c r="F12" s="450">
        <f t="shared" si="1"/>
        <v>3.2472029037455032E-2</v>
      </c>
      <c r="G12" s="445" t="s">
        <v>126</v>
      </c>
      <c r="H12"/>
      <c r="I12"/>
      <c r="J12"/>
      <c r="K12"/>
      <c r="L12"/>
      <c r="M12"/>
      <c r="N12"/>
      <c r="O12"/>
      <c r="P12"/>
    </row>
    <row r="13" spans="1:16" ht="17.25">
      <c r="B13" s="447" t="s">
        <v>776</v>
      </c>
      <c r="C13" s="448">
        <v>393125</v>
      </c>
      <c r="D13" s="449">
        <v>418051</v>
      </c>
      <c r="E13" s="450">
        <f t="shared" si="0"/>
        <v>6.3404769475357711E-2</v>
      </c>
      <c r="F13" s="450">
        <f t="shared" si="1"/>
        <v>3.2086955787573423E-2</v>
      </c>
      <c r="G13" s="445" t="s">
        <v>122</v>
      </c>
      <c r="H13"/>
      <c r="I13"/>
      <c r="J13"/>
      <c r="K13"/>
      <c r="L13"/>
      <c r="M13"/>
      <c r="N13"/>
      <c r="O13"/>
      <c r="P13"/>
    </row>
    <row r="14" spans="1:16" ht="17.25">
      <c r="B14" s="451" t="s">
        <v>777</v>
      </c>
      <c r="C14" s="452">
        <v>386531</v>
      </c>
      <c r="D14" s="453">
        <v>416118</v>
      </c>
      <c r="E14" s="450">
        <f t="shared" si="0"/>
        <v>7.6544960171370469E-2</v>
      </c>
      <c r="F14" s="450">
        <f t="shared" si="1"/>
        <v>3.1938590909753782E-2</v>
      </c>
      <c r="G14" s="445" t="s">
        <v>124</v>
      </c>
      <c r="H14"/>
      <c r="I14"/>
      <c r="J14"/>
      <c r="K14"/>
      <c r="L14"/>
      <c r="M14"/>
      <c r="N14"/>
      <c r="O14"/>
      <c r="P14"/>
    </row>
    <row r="15" spans="1:16">
      <c r="B15" s="447" t="s">
        <v>16</v>
      </c>
      <c r="C15" s="448">
        <v>310758</v>
      </c>
      <c r="D15" s="449">
        <v>341547</v>
      </c>
      <c r="E15" s="450">
        <f t="shared" si="0"/>
        <v>9.9077095360376885E-2</v>
      </c>
      <c r="F15" s="450">
        <f t="shared" si="1"/>
        <v>2.6214991683737966E-2</v>
      </c>
      <c r="G15" s="445" t="s">
        <v>103</v>
      </c>
      <c r="H15"/>
      <c r="I15"/>
      <c r="J15"/>
      <c r="K15"/>
      <c r="L15"/>
      <c r="M15"/>
      <c r="N15"/>
      <c r="O15"/>
      <c r="P15"/>
    </row>
    <row r="16" spans="1:16" ht="17.25">
      <c r="B16" s="451" t="s">
        <v>778</v>
      </c>
      <c r="C16" s="452">
        <v>298205</v>
      </c>
      <c r="D16" s="453">
        <v>336514</v>
      </c>
      <c r="E16" s="450">
        <f t="shared" si="0"/>
        <v>0.1284653174829396</v>
      </c>
      <c r="F16" s="450">
        <f t="shared" si="1"/>
        <v>2.5828690374857334E-2</v>
      </c>
      <c r="G16" s="445" t="s">
        <v>129</v>
      </c>
      <c r="H16"/>
      <c r="I16"/>
      <c r="J16"/>
      <c r="K16"/>
      <c r="L16"/>
      <c r="M16"/>
      <c r="N16"/>
      <c r="O16"/>
      <c r="P16"/>
    </row>
    <row r="17" spans="2:16" ht="17.25">
      <c r="B17" s="447" t="s">
        <v>779</v>
      </c>
      <c r="C17" s="448">
        <v>291097</v>
      </c>
      <c r="D17" s="449">
        <v>323113</v>
      </c>
      <c r="E17" s="450">
        <f t="shared" si="0"/>
        <v>0.10998395723762182</v>
      </c>
      <c r="F17" s="450">
        <f t="shared" si="1"/>
        <v>2.4800114209486909E-2</v>
      </c>
      <c r="G17" s="445" t="s">
        <v>130</v>
      </c>
      <c r="H17"/>
      <c r="I17"/>
      <c r="J17"/>
      <c r="K17"/>
      <c r="L17"/>
      <c r="M17"/>
      <c r="N17"/>
      <c r="O17"/>
      <c r="P17"/>
    </row>
    <row r="18" spans="2:16" ht="17.25">
      <c r="B18" s="451" t="s">
        <v>780</v>
      </c>
      <c r="C18" s="452">
        <v>291049</v>
      </c>
      <c r="D18" s="453">
        <v>322153</v>
      </c>
      <c r="E18" s="450">
        <f t="shared" si="0"/>
        <v>0.10686860288130177</v>
      </c>
      <c r="F18" s="450">
        <f t="shared" si="1"/>
        <v>2.4726430669545441E-2</v>
      </c>
      <c r="G18" s="445" t="s">
        <v>49</v>
      </c>
      <c r="H18"/>
      <c r="I18"/>
      <c r="J18"/>
      <c r="K18"/>
      <c r="L18"/>
      <c r="M18"/>
      <c r="N18"/>
      <c r="O18"/>
      <c r="P18"/>
    </row>
    <row r="19" spans="2:16" ht="17.25">
      <c r="B19" s="447" t="s">
        <v>781</v>
      </c>
      <c r="C19" s="448">
        <v>214041</v>
      </c>
      <c r="D19" s="449">
        <v>241976</v>
      </c>
      <c r="E19" s="450">
        <f t="shared" si="0"/>
        <v>0.13051237846954555</v>
      </c>
      <c r="F19" s="450">
        <f t="shared" si="1"/>
        <v>1.8572550271746431E-2</v>
      </c>
      <c r="G19" s="445" t="s">
        <v>125</v>
      </c>
      <c r="H19"/>
      <c r="I19"/>
      <c r="J19"/>
      <c r="K19"/>
      <c r="L19"/>
      <c r="M19"/>
      <c r="N19"/>
      <c r="O19"/>
      <c r="P19"/>
    </row>
    <row r="20" spans="2:16" ht="17.25">
      <c r="B20" s="451" t="s">
        <v>782</v>
      </c>
      <c r="C20" s="452">
        <v>209689</v>
      </c>
      <c r="D20" s="453">
        <v>227427</v>
      </c>
      <c r="E20" s="450">
        <f t="shared" si="0"/>
        <v>8.4591943306515843E-2</v>
      </c>
      <c r="F20" s="450">
        <f t="shared" si="1"/>
        <v>1.7455860873196002E-2</v>
      </c>
      <c r="G20" s="445" t="s">
        <v>123</v>
      </c>
      <c r="H20"/>
      <c r="I20"/>
      <c r="J20"/>
      <c r="K20"/>
      <c r="L20"/>
      <c r="M20"/>
      <c r="N20"/>
      <c r="O20"/>
      <c r="P20"/>
    </row>
    <row r="21" spans="2:16">
      <c r="B21" s="447" t="s">
        <v>10</v>
      </c>
      <c r="C21" s="448">
        <v>168998</v>
      </c>
      <c r="D21" s="449">
        <v>187327</v>
      </c>
      <c r="E21" s="450">
        <f t="shared" si="0"/>
        <v>0.1084569048154416</v>
      </c>
      <c r="F21" s="450">
        <f t="shared" si="1"/>
        <v>1.4378038006890945E-2</v>
      </c>
      <c r="G21" s="445" t="s">
        <v>201</v>
      </c>
      <c r="H21"/>
      <c r="I21"/>
      <c r="J21"/>
      <c r="K21"/>
      <c r="L21"/>
      <c r="M21"/>
      <c r="N21"/>
      <c r="O21"/>
      <c r="P21"/>
    </row>
    <row r="22" spans="2:16" ht="17.25">
      <c r="B22" s="451" t="s">
        <v>783</v>
      </c>
      <c r="C22" s="452">
        <v>153346</v>
      </c>
      <c r="D22" s="453">
        <v>170027</v>
      </c>
      <c r="E22" s="450">
        <f t="shared" si="0"/>
        <v>0.10878014424895335</v>
      </c>
      <c r="F22" s="450">
        <f t="shared" si="1"/>
        <v>1.3050199214195748E-2</v>
      </c>
      <c r="G22" s="445" t="s">
        <v>19</v>
      </c>
      <c r="H22"/>
      <c r="I22"/>
      <c r="J22"/>
      <c r="K22"/>
      <c r="L22"/>
      <c r="M22"/>
      <c r="N22"/>
      <c r="O22"/>
      <c r="P22"/>
    </row>
    <row r="23" spans="2:16" ht="17.25">
      <c r="B23" s="447" t="s">
        <v>784</v>
      </c>
      <c r="C23" s="448">
        <v>131560</v>
      </c>
      <c r="D23" s="449">
        <v>147099</v>
      </c>
      <c r="E23" s="450">
        <f t="shared" si="0"/>
        <v>0.11811340833079964</v>
      </c>
      <c r="F23" s="450">
        <f t="shared" si="1"/>
        <v>1.1290390668593695E-2</v>
      </c>
      <c r="G23" s="445" t="s">
        <v>127</v>
      </c>
      <c r="H23"/>
      <c r="I23"/>
      <c r="J23"/>
      <c r="K23"/>
      <c r="L23"/>
      <c r="M23"/>
      <c r="N23"/>
      <c r="O23"/>
      <c r="P23"/>
    </row>
    <row r="24" spans="2:16">
      <c r="B24" s="451" t="s">
        <v>12</v>
      </c>
      <c r="C24" s="452">
        <v>119190</v>
      </c>
      <c r="D24" s="453">
        <v>134821</v>
      </c>
      <c r="E24" s="450">
        <f t="shared" si="0"/>
        <v>0.13114355231143551</v>
      </c>
      <c r="F24" s="450">
        <f t="shared" si="1"/>
        <v>1.03480088942173E-2</v>
      </c>
      <c r="G24" s="445" t="s">
        <v>786</v>
      </c>
      <c r="H24"/>
      <c r="I24"/>
      <c r="J24"/>
      <c r="K24"/>
      <c r="L24"/>
      <c r="M24"/>
      <c r="N24"/>
      <c r="O24"/>
      <c r="P24"/>
    </row>
    <row r="25" spans="2:16">
      <c r="B25" s="447" t="s">
        <v>228</v>
      </c>
      <c r="C25" s="448">
        <v>41666</v>
      </c>
      <c r="D25" s="449">
        <v>51791</v>
      </c>
      <c r="E25" s="450">
        <f t="shared" si="0"/>
        <v>0.24300388806220899</v>
      </c>
      <c r="F25" s="450">
        <f t="shared" si="1"/>
        <v>3.9751502261547401E-3</v>
      </c>
      <c r="G25" s="445" t="s">
        <v>202</v>
      </c>
      <c r="H25"/>
      <c r="I25"/>
      <c r="J25"/>
      <c r="K25"/>
      <c r="L25"/>
      <c r="M25"/>
      <c r="N25"/>
      <c r="O25"/>
      <c r="P25"/>
    </row>
    <row r="26" spans="2:16">
      <c r="B26" s="451" t="s">
        <v>138</v>
      </c>
      <c r="C26" s="452">
        <v>26406</v>
      </c>
      <c r="D26" s="453">
        <v>27972</v>
      </c>
      <c r="E26" s="450">
        <f t="shared" si="0"/>
        <v>5.9304703476482618E-2</v>
      </c>
      <c r="F26" s="450">
        <f>D26/D$30</f>
        <v>2.1469541450445133E-3</v>
      </c>
      <c r="G26" s="445" t="s">
        <v>103</v>
      </c>
      <c r="H26"/>
      <c r="I26"/>
      <c r="J26"/>
      <c r="K26"/>
      <c r="L26"/>
      <c r="M26"/>
      <c r="N26"/>
      <c r="O26"/>
      <c r="P26"/>
    </row>
    <row r="27" spans="2:16">
      <c r="B27" s="447" t="s">
        <v>17</v>
      </c>
      <c r="C27" s="448">
        <v>14475</v>
      </c>
      <c r="D27" s="449">
        <v>14732</v>
      </c>
      <c r="E27" s="450">
        <f t="shared" si="0"/>
        <v>1.7754749568221071E-2</v>
      </c>
      <c r="F27" s="450">
        <f t="shared" si="1"/>
        <v>1.1307353233517721E-3</v>
      </c>
      <c r="G27" s="445" t="s">
        <v>787</v>
      </c>
      <c r="H27"/>
      <c r="I27"/>
      <c r="J27"/>
      <c r="K27"/>
      <c r="L27"/>
      <c r="M27"/>
      <c r="N27"/>
      <c r="O27"/>
      <c r="P27"/>
    </row>
    <row r="28" spans="2:16">
      <c r="B28" s="451" t="s">
        <v>31</v>
      </c>
      <c r="C28" s="452">
        <v>747</v>
      </c>
      <c r="D28" s="453">
        <v>829</v>
      </c>
      <c r="E28" s="450">
        <f t="shared" si="0"/>
        <v>0.10977242302543508</v>
      </c>
      <c r="F28" s="450">
        <f t="shared" si="1"/>
        <v>6.362880688695487E-5</v>
      </c>
      <c r="G28" s="445" t="s">
        <v>91</v>
      </c>
      <c r="H28"/>
      <c r="I28"/>
      <c r="J28"/>
      <c r="K28"/>
      <c r="L28"/>
      <c r="M28"/>
      <c r="N28"/>
      <c r="O28"/>
      <c r="P28"/>
    </row>
    <row r="29" spans="2:16">
      <c r="B29" s="447" t="s">
        <v>32</v>
      </c>
      <c r="C29" s="448">
        <v>410</v>
      </c>
      <c r="D29" s="449">
        <v>262</v>
      </c>
      <c r="E29" s="450">
        <f t="shared" si="0"/>
        <v>-0.36097560975609755</v>
      </c>
      <c r="F29" s="450">
        <f t="shared" si="1"/>
        <v>2.0109466109025542E-5</v>
      </c>
      <c r="G29" s="445" t="s">
        <v>214</v>
      </c>
      <c r="H29"/>
      <c r="I29"/>
      <c r="J29"/>
      <c r="K29"/>
      <c r="L29"/>
      <c r="M29"/>
      <c r="N29"/>
      <c r="O29"/>
      <c r="P29"/>
    </row>
    <row r="30" spans="2:16">
      <c r="B30" s="446" t="s">
        <v>169</v>
      </c>
      <c r="C30" s="454">
        <v>11772967</v>
      </c>
      <c r="D30" s="455">
        <v>13028690</v>
      </c>
      <c r="E30" s="456">
        <f>(D30-C30)/C30</f>
        <v>0.10666155778742946</v>
      </c>
      <c r="F30" s="456">
        <f t="shared" si="1"/>
        <v>1</v>
      </c>
      <c r="G30" s="562"/>
      <c r="H30"/>
      <c r="I30"/>
      <c r="J30"/>
      <c r="K30"/>
      <c r="L30"/>
      <c r="M30"/>
      <c r="N30"/>
      <c r="O30"/>
      <c r="P30"/>
    </row>
    <row r="31" spans="2:16">
      <c r="B31" s="56"/>
      <c r="C31" s="305"/>
      <c r="D31" s="457"/>
      <c r="E31" s="444"/>
      <c r="F31" s="458"/>
      <c r="G31" s="400"/>
      <c r="H31"/>
      <c r="I31"/>
      <c r="J31"/>
      <c r="K31"/>
      <c r="L31"/>
      <c r="M31"/>
      <c r="N31"/>
      <c r="O31"/>
      <c r="P31"/>
    </row>
    <row r="32" spans="2:16">
      <c r="B32" s="596" t="s">
        <v>785</v>
      </c>
      <c r="C32" s="596"/>
      <c r="D32" s="596"/>
      <c r="E32" s="596"/>
      <c r="F32" s="596"/>
      <c r="G32" s="596"/>
      <c r="H32"/>
      <c r="I32"/>
      <c r="J32"/>
      <c r="K32"/>
      <c r="L32"/>
      <c r="M32"/>
      <c r="N32"/>
      <c r="O32"/>
      <c r="P32"/>
    </row>
    <row r="33" spans="2:16">
      <c r="B33" s="418"/>
      <c r="C33" s="418"/>
      <c r="D33" s="418"/>
      <c r="E33" s="418"/>
      <c r="F33" s="418"/>
      <c r="G33" s="418"/>
      <c r="H33"/>
      <c r="I33"/>
      <c r="J33"/>
      <c r="K33"/>
      <c r="L33"/>
      <c r="M33"/>
      <c r="N33"/>
      <c r="O33"/>
      <c r="P33"/>
    </row>
    <row r="34" spans="2:16" ht="60" customHeight="1">
      <c r="B34" s="567" t="s">
        <v>619</v>
      </c>
      <c r="C34" s="567"/>
      <c r="D34" s="567"/>
      <c r="E34" s="567"/>
      <c r="F34" s="567"/>
      <c r="G34" s="567"/>
      <c r="N34"/>
      <c r="O34"/>
      <c r="P34"/>
    </row>
    <row r="35" spans="2:16">
      <c r="B35" s="78"/>
      <c r="C35" s="56"/>
      <c r="D35" s="56"/>
      <c r="E35" s="56"/>
      <c r="F35" s="56"/>
      <c r="G35" s="56"/>
      <c r="H35"/>
      <c r="I35"/>
      <c r="J35"/>
      <c r="K35"/>
      <c r="L35"/>
      <c r="M35"/>
      <c r="N35"/>
      <c r="O35"/>
      <c r="P35"/>
    </row>
    <row r="36" spans="2:16" ht="31.5" customHeight="1">
      <c r="B36" s="567" t="s">
        <v>788</v>
      </c>
      <c r="C36" s="567"/>
      <c r="D36" s="567"/>
      <c r="E36" s="567"/>
      <c r="F36" s="567"/>
      <c r="G36" s="567"/>
      <c r="H36"/>
      <c r="I36"/>
      <c r="J36"/>
      <c r="K36"/>
      <c r="L36"/>
      <c r="M36"/>
      <c r="N36"/>
      <c r="O36"/>
      <c r="P36"/>
    </row>
    <row r="37" spans="2:16">
      <c r="B37" s="79" t="s">
        <v>200</v>
      </c>
      <c r="C37" s="56"/>
      <c r="D37" s="56"/>
      <c r="E37" s="56"/>
      <c r="F37" s="56"/>
      <c r="G37" s="56"/>
    </row>
    <row r="38" spans="2:16">
      <c r="B38" s="459" t="s">
        <v>354</v>
      </c>
      <c r="C38" s="56"/>
      <c r="D38" s="56"/>
      <c r="E38" s="56"/>
      <c r="F38" s="56"/>
      <c r="G38" s="56"/>
    </row>
    <row r="39" spans="2:16">
      <c r="B39" s="79" t="s">
        <v>285</v>
      </c>
      <c r="C39" s="56"/>
      <c r="D39" s="56"/>
      <c r="E39" s="56"/>
      <c r="F39" s="56"/>
      <c r="G39" s="56"/>
      <c r="J39"/>
      <c r="K39"/>
      <c r="L39"/>
      <c r="M39"/>
    </row>
    <row r="40" spans="2:16" ht="14.65" customHeight="1">
      <c r="J40"/>
      <c r="K40"/>
      <c r="L40"/>
      <c r="M40"/>
    </row>
    <row r="41" spans="2:16">
      <c r="B41" s="460"/>
      <c r="C41" s="460"/>
      <c r="D41" s="460"/>
      <c r="E41" s="460"/>
      <c r="F41" s="460"/>
      <c r="G41" s="460"/>
      <c r="J41"/>
      <c r="K41"/>
      <c r="L41"/>
      <c r="M41"/>
    </row>
    <row r="42" spans="2:16">
      <c r="B42" s="460"/>
      <c r="C42" s="460"/>
      <c r="D42" s="460"/>
      <c r="E42" s="460"/>
      <c r="F42" s="460"/>
      <c r="G42" s="460"/>
      <c r="J42"/>
      <c r="K42"/>
      <c r="L42"/>
      <c r="M42"/>
    </row>
    <row r="43" spans="2:16">
      <c r="J43"/>
      <c r="K43"/>
      <c r="L43"/>
      <c r="M43"/>
    </row>
  </sheetData>
  <mergeCells count="3">
    <mergeCell ref="B32:G32"/>
    <mergeCell ref="B34:G34"/>
    <mergeCell ref="B36:G36"/>
  </mergeCells>
  <hyperlinks>
    <hyperlink ref="B39" r:id="rId1" xr:uid="{68E8DEE1-1BA7-4907-8DDD-FDA406EE8EE2}"/>
    <hyperlink ref="B38" r:id="rId2" xr:uid="{26E19D03-51C8-43CF-9AD6-C2D988E49A67}"/>
    <hyperlink ref="B37" r:id="rId3" xr:uid="{86317D4E-6884-49A6-ACDF-9CB91E58E209}"/>
  </hyperlinks>
  <pageMargins left="0.7" right="0.7" top="0.75" bottom="0.75" header="0.3" footer="0.3"/>
  <pageSetup orientation="portrait"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F16B15-F435-499A-ADB1-C83EA6D1CAD2}">
  <sheetPr>
    <tabColor theme="6"/>
  </sheetPr>
  <dimension ref="A1:O34"/>
  <sheetViews>
    <sheetView zoomScaleNormal="100" workbookViewId="0">
      <selection activeCell="E14" sqref="E14"/>
    </sheetView>
  </sheetViews>
  <sheetFormatPr defaultRowHeight="15"/>
  <cols>
    <col min="1" max="1" width="2.85546875" customWidth="1"/>
    <col min="2" max="2" width="28" customWidth="1"/>
    <col min="3" max="4" width="10.85546875" bestFit="1" customWidth="1"/>
    <col min="5" max="5" width="10.28515625" customWidth="1"/>
    <col min="6" max="6" width="9.140625" bestFit="1" customWidth="1"/>
    <col min="7" max="7" width="9.85546875" bestFit="1" customWidth="1"/>
    <col min="8" max="9" width="10.85546875" bestFit="1" customWidth="1"/>
    <col min="10" max="10" width="12.28515625" bestFit="1" customWidth="1"/>
    <col min="11" max="11" width="10.85546875" bestFit="1" customWidth="1"/>
    <col min="12" max="12" width="11" customWidth="1"/>
    <col min="13" max="13" width="10.85546875" bestFit="1" customWidth="1"/>
    <col min="14" max="14" width="12.42578125" bestFit="1" customWidth="1"/>
    <col min="15" max="15" width="12.140625" customWidth="1"/>
    <col min="16" max="16" width="10" bestFit="1" customWidth="1"/>
  </cols>
  <sheetData>
    <row r="1" spans="1:15" s="9" customFormat="1" ht="18.75">
      <c r="A1" s="1" t="s">
        <v>741</v>
      </c>
    </row>
    <row r="2" spans="1:15">
      <c r="F2" s="17"/>
    </row>
    <row r="3" spans="1:15">
      <c r="B3" s="3"/>
      <c r="C3" s="597" t="s">
        <v>204</v>
      </c>
      <c r="D3" s="598"/>
      <c r="E3" s="598"/>
      <c r="F3" s="598"/>
      <c r="G3" s="598"/>
      <c r="H3" s="598"/>
      <c r="I3" s="598"/>
      <c r="J3" s="598"/>
      <c r="K3" s="598"/>
      <c r="L3" s="599"/>
      <c r="M3" s="464"/>
      <c r="N3" s="464"/>
      <c r="O3" s="464"/>
    </row>
    <row r="4" spans="1:15" ht="60.4" customHeight="1">
      <c r="B4" s="3" t="s">
        <v>203</v>
      </c>
      <c r="C4" s="466" t="s">
        <v>239</v>
      </c>
      <c r="D4" s="33" t="s">
        <v>11</v>
      </c>
      <c r="E4" s="33" t="s">
        <v>245</v>
      </c>
      <c r="F4" s="33" t="s">
        <v>24</v>
      </c>
      <c r="G4" s="33" t="s">
        <v>348</v>
      </c>
      <c r="H4" s="33" t="s">
        <v>79</v>
      </c>
      <c r="I4" s="33" t="s">
        <v>349</v>
      </c>
      <c r="J4" s="33" t="s">
        <v>10</v>
      </c>
      <c r="K4" s="33" t="s">
        <v>155</v>
      </c>
      <c r="L4" s="465" t="s">
        <v>137</v>
      </c>
      <c r="M4" s="33" t="s">
        <v>130</v>
      </c>
      <c r="N4" s="33" t="s">
        <v>789</v>
      </c>
      <c r="O4" s="465" t="s">
        <v>9</v>
      </c>
    </row>
    <row r="5" spans="1:15" ht="17.25">
      <c r="B5" s="418" t="s">
        <v>790</v>
      </c>
      <c r="C5" s="467"/>
      <c r="D5" s="461"/>
      <c r="E5" s="461"/>
      <c r="F5" s="461"/>
      <c r="G5" s="461"/>
      <c r="H5" s="461"/>
      <c r="I5" s="461"/>
      <c r="J5" s="461">
        <v>46441</v>
      </c>
      <c r="K5" s="461"/>
      <c r="L5" s="468"/>
      <c r="M5" s="461"/>
      <c r="N5" s="461"/>
      <c r="O5" s="468">
        <f>SUM(C5:N5)</f>
        <v>46441</v>
      </c>
    </row>
    <row r="6" spans="1:15">
      <c r="B6" s="418" t="s">
        <v>11</v>
      </c>
      <c r="C6" s="467"/>
      <c r="D6" s="461"/>
      <c r="E6" s="461"/>
      <c r="F6" s="461"/>
      <c r="G6" s="461"/>
      <c r="H6" s="461"/>
      <c r="I6" s="461"/>
      <c r="J6" s="461"/>
      <c r="K6" s="461"/>
      <c r="L6" s="468"/>
      <c r="M6" s="461"/>
      <c r="N6" s="461">
        <v>12614</v>
      </c>
      <c r="O6" s="468">
        <f t="shared" ref="O6:O20" si="0">SUM(C6:N6)</f>
        <v>12614</v>
      </c>
    </row>
    <row r="7" spans="1:15">
      <c r="B7" s="418" t="s">
        <v>245</v>
      </c>
      <c r="C7" s="467">
        <v>61560</v>
      </c>
      <c r="D7" s="461"/>
      <c r="E7" s="461"/>
      <c r="F7" s="461"/>
      <c r="G7" s="461"/>
      <c r="H7" s="461"/>
      <c r="I7" s="461"/>
      <c r="J7" s="461"/>
      <c r="K7" s="461"/>
      <c r="L7" s="468"/>
      <c r="M7" s="461"/>
      <c r="N7" s="461"/>
      <c r="O7" s="468">
        <f t="shared" si="0"/>
        <v>61560</v>
      </c>
    </row>
    <row r="8" spans="1:15" ht="17.25">
      <c r="B8" s="418" t="s">
        <v>791</v>
      </c>
      <c r="C8" s="467"/>
      <c r="D8" s="461"/>
      <c r="E8" s="461"/>
      <c r="F8" s="461"/>
      <c r="G8" s="461">
        <v>48830</v>
      </c>
      <c r="H8" s="461"/>
      <c r="I8" s="461">
        <v>8811</v>
      </c>
      <c r="J8" s="461">
        <v>58920</v>
      </c>
      <c r="K8" s="461">
        <v>102958</v>
      </c>
      <c r="L8" s="468">
        <v>44167</v>
      </c>
      <c r="M8" s="461"/>
      <c r="N8" s="461"/>
      <c r="O8" s="468">
        <f t="shared" si="0"/>
        <v>263686</v>
      </c>
    </row>
    <row r="9" spans="1:15" ht="17.25">
      <c r="B9" s="418" t="s">
        <v>792</v>
      </c>
      <c r="C9" s="467"/>
      <c r="D9" s="461"/>
      <c r="E9" s="461"/>
      <c r="F9" s="461"/>
      <c r="G9" s="461"/>
      <c r="H9" s="461">
        <v>417686</v>
      </c>
      <c r="I9" s="461"/>
      <c r="J9" s="461"/>
      <c r="K9" s="461"/>
      <c r="L9" s="468"/>
      <c r="M9" s="461"/>
      <c r="N9" s="461"/>
      <c r="O9" s="468">
        <f t="shared" si="0"/>
        <v>417686</v>
      </c>
    </row>
    <row r="10" spans="1:15" ht="17.25">
      <c r="B10" s="418" t="s">
        <v>793</v>
      </c>
      <c r="C10" s="467"/>
      <c r="D10" s="461"/>
      <c r="E10" s="461"/>
      <c r="F10" s="461"/>
      <c r="G10" s="461"/>
      <c r="H10" s="461"/>
      <c r="I10" s="461"/>
      <c r="J10" s="461">
        <v>42617</v>
      </c>
      <c r="K10" s="461"/>
      <c r="L10" s="468"/>
      <c r="M10" s="461"/>
      <c r="N10" s="461"/>
      <c r="O10" s="468">
        <f t="shared" si="0"/>
        <v>42617</v>
      </c>
    </row>
    <row r="11" spans="1:15" ht="17.25">
      <c r="B11" s="418" t="s">
        <v>794</v>
      </c>
      <c r="C11" s="467"/>
      <c r="D11" s="461"/>
      <c r="E11" s="461"/>
      <c r="F11" s="461"/>
      <c r="G11" s="461"/>
      <c r="H11" s="461"/>
      <c r="I11" s="461"/>
      <c r="J11" s="461">
        <v>6881</v>
      </c>
      <c r="K11" s="461"/>
      <c r="L11" s="468"/>
      <c r="M11" s="461"/>
      <c r="N11" s="461"/>
      <c r="O11" s="468">
        <f t="shared" si="0"/>
        <v>6881</v>
      </c>
    </row>
    <row r="12" spans="1:15">
      <c r="B12" s="418" t="s">
        <v>13</v>
      </c>
      <c r="C12" s="467"/>
      <c r="D12" s="461"/>
      <c r="E12" s="461"/>
      <c r="F12" s="461"/>
      <c r="G12" s="461"/>
      <c r="H12" s="461"/>
      <c r="I12" s="461">
        <v>170028</v>
      </c>
      <c r="J12" s="461"/>
      <c r="K12" s="461"/>
      <c r="L12" s="469"/>
      <c r="M12" s="461"/>
      <c r="N12" s="461">
        <v>35074</v>
      </c>
      <c r="O12" s="468">
        <f t="shared" si="0"/>
        <v>205102</v>
      </c>
    </row>
    <row r="13" spans="1:15" ht="17.25">
      <c r="B13" s="418" t="s">
        <v>795</v>
      </c>
      <c r="C13" s="467"/>
      <c r="D13" s="461"/>
      <c r="E13" s="461"/>
      <c r="F13" s="461"/>
      <c r="G13" s="461"/>
      <c r="H13" s="461"/>
      <c r="I13" s="461"/>
      <c r="J13" s="461">
        <v>11370</v>
      </c>
      <c r="K13" s="461"/>
      <c r="L13" s="468"/>
      <c r="M13" s="461"/>
      <c r="N13" s="461"/>
      <c r="O13" s="468">
        <f t="shared" si="0"/>
        <v>11370</v>
      </c>
    </row>
    <row r="14" spans="1:15" ht="17.25">
      <c r="B14" s="418" t="s">
        <v>796</v>
      </c>
      <c r="C14" s="467"/>
      <c r="D14" s="461"/>
      <c r="E14" s="461"/>
      <c r="F14" s="461">
        <v>1900</v>
      </c>
      <c r="G14" s="461"/>
      <c r="H14" s="461"/>
      <c r="I14" s="461"/>
      <c r="J14" s="461">
        <v>145677</v>
      </c>
      <c r="K14" s="461"/>
      <c r="L14" s="468"/>
      <c r="M14" s="461"/>
      <c r="N14" s="461"/>
      <c r="O14" s="468">
        <f t="shared" si="0"/>
        <v>147577</v>
      </c>
    </row>
    <row r="15" spans="1:15" ht="17.25">
      <c r="B15" s="418" t="s">
        <v>797</v>
      </c>
      <c r="C15" s="467"/>
      <c r="D15" s="461"/>
      <c r="E15" s="461"/>
      <c r="F15" s="461"/>
      <c r="G15" s="461"/>
      <c r="H15" s="461"/>
      <c r="I15" s="461"/>
      <c r="J15" s="461">
        <v>14229</v>
      </c>
      <c r="K15" s="461"/>
      <c r="L15" s="468"/>
      <c r="M15" s="461"/>
      <c r="N15" s="461"/>
      <c r="O15" s="468">
        <f t="shared" si="0"/>
        <v>14229</v>
      </c>
    </row>
    <row r="16" spans="1:15" ht="17.25">
      <c r="B16" s="418" t="s">
        <v>798</v>
      </c>
      <c r="C16" s="467">
        <v>122000</v>
      </c>
      <c r="D16" s="461">
        <v>487729</v>
      </c>
      <c r="E16" s="461">
        <v>366409</v>
      </c>
      <c r="F16" s="461"/>
      <c r="G16" s="461"/>
      <c r="H16" s="461"/>
      <c r="I16" s="461">
        <v>35977</v>
      </c>
      <c r="J16" s="461">
        <v>228303</v>
      </c>
      <c r="K16" s="461"/>
      <c r="L16" s="468"/>
      <c r="M16" s="461"/>
      <c r="N16" s="461">
        <v>18617</v>
      </c>
      <c r="O16" s="468">
        <f t="shared" si="0"/>
        <v>1259035</v>
      </c>
    </row>
    <row r="17" spans="2:15">
      <c r="B17" s="418" t="s">
        <v>111</v>
      </c>
      <c r="C17" s="467"/>
      <c r="D17" s="461"/>
      <c r="E17" s="461"/>
      <c r="F17" s="461"/>
      <c r="G17" s="461"/>
      <c r="H17" s="461">
        <v>10193</v>
      </c>
      <c r="I17" s="461">
        <v>26434</v>
      </c>
      <c r="J17" s="461"/>
      <c r="K17" s="461"/>
      <c r="L17" s="468"/>
      <c r="M17" s="461"/>
      <c r="N17" s="461"/>
      <c r="O17" s="468">
        <f t="shared" si="0"/>
        <v>36627</v>
      </c>
    </row>
    <row r="18" spans="2:15" ht="17.25">
      <c r="B18" s="418" t="s">
        <v>799</v>
      </c>
      <c r="C18" s="467"/>
      <c r="D18" s="461"/>
      <c r="E18" s="461"/>
      <c r="F18" s="461"/>
      <c r="G18" s="461"/>
      <c r="H18" s="461"/>
      <c r="I18" s="461"/>
      <c r="J18" s="461">
        <v>83931</v>
      </c>
      <c r="K18" s="461"/>
      <c r="L18" s="468"/>
      <c r="M18" s="461"/>
      <c r="N18" s="461"/>
      <c r="O18" s="468">
        <f t="shared" si="0"/>
        <v>83931</v>
      </c>
    </row>
    <row r="19" spans="2:15" ht="17.25">
      <c r="B19" s="418" t="s">
        <v>800</v>
      </c>
      <c r="C19" s="467"/>
      <c r="D19" s="461"/>
      <c r="E19" s="461"/>
      <c r="F19" s="461"/>
      <c r="G19" s="461"/>
      <c r="H19" s="461"/>
      <c r="I19" s="461"/>
      <c r="J19" s="461">
        <v>14501</v>
      </c>
      <c r="K19" s="461"/>
      <c r="L19" s="468"/>
      <c r="M19" s="461"/>
      <c r="N19" s="461"/>
      <c r="O19" s="468">
        <f t="shared" si="0"/>
        <v>14501</v>
      </c>
    </row>
    <row r="20" spans="2:15" ht="17.25">
      <c r="B20" s="418" t="s">
        <v>801</v>
      </c>
      <c r="C20" s="467"/>
      <c r="D20" s="461"/>
      <c r="E20" s="461"/>
      <c r="F20" s="461"/>
      <c r="G20" s="461"/>
      <c r="H20" s="461"/>
      <c r="I20" s="461"/>
      <c r="J20" s="461">
        <v>17236</v>
      </c>
      <c r="K20" s="461"/>
      <c r="L20" s="468"/>
      <c r="M20" s="461"/>
      <c r="N20" s="461"/>
      <c r="O20" s="468">
        <f t="shared" si="0"/>
        <v>17236</v>
      </c>
    </row>
    <row r="21" spans="2:15" ht="17.25">
      <c r="B21" s="418" t="s">
        <v>802</v>
      </c>
      <c r="C21" s="470"/>
      <c r="D21" s="471"/>
      <c r="E21" s="471"/>
      <c r="F21" s="471"/>
      <c r="G21" s="471"/>
      <c r="H21" s="471"/>
      <c r="I21" s="471"/>
      <c r="J21" s="471">
        <v>34336</v>
      </c>
      <c r="K21" s="471"/>
      <c r="L21" s="472"/>
      <c r="M21" s="471">
        <v>157281</v>
      </c>
      <c r="N21" s="471"/>
      <c r="O21" s="472">
        <f>SUM(C21:N21)</f>
        <v>191617</v>
      </c>
    </row>
    <row r="22" spans="2:15">
      <c r="B22" s="566" t="s">
        <v>350</v>
      </c>
      <c r="C22" s="563">
        <f>SUM(C5:C21)</f>
        <v>183560</v>
      </c>
      <c r="D22" s="563">
        <f t="shared" ref="D22:N22" si="1">SUM(D5:D21)</f>
        <v>487729</v>
      </c>
      <c r="E22" s="563">
        <f t="shared" si="1"/>
        <v>366409</v>
      </c>
      <c r="F22" s="563">
        <f t="shared" si="1"/>
        <v>1900</v>
      </c>
      <c r="G22" s="563">
        <f t="shared" si="1"/>
        <v>48830</v>
      </c>
      <c r="H22" s="563">
        <f t="shared" si="1"/>
        <v>427879</v>
      </c>
      <c r="I22" s="563">
        <f t="shared" si="1"/>
        <v>241250</v>
      </c>
      <c r="J22" s="563">
        <f t="shared" si="1"/>
        <v>704442</v>
      </c>
      <c r="K22" s="563">
        <f t="shared" si="1"/>
        <v>102958</v>
      </c>
      <c r="L22" s="564">
        <f t="shared" si="1"/>
        <v>44167</v>
      </c>
      <c r="M22" s="563">
        <f t="shared" si="1"/>
        <v>157281</v>
      </c>
      <c r="N22" s="563">
        <f t="shared" si="1"/>
        <v>66305</v>
      </c>
      <c r="O22" s="565">
        <f>SUM(C22:N22)</f>
        <v>2832710</v>
      </c>
    </row>
    <row r="23" spans="2:15">
      <c r="B23" s="56"/>
      <c r="C23" s="56"/>
      <c r="D23" s="56"/>
      <c r="E23" s="56"/>
      <c r="F23" s="56"/>
      <c r="G23" s="56"/>
      <c r="H23" s="56"/>
      <c r="I23" s="462"/>
      <c r="J23" s="56"/>
      <c r="K23" s="56"/>
      <c r="L23" s="56"/>
      <c r="M23" s="56"/>
      <c r="N23" s="56"/>
      <c r="O23" s="463"/>
    </row>
    <row r="24" spans="2:15" ht="106.5" customHeight="1">
      <c r="B24" s="567" t="s">
        <v>803</v>
      </c>
      <c r="C24" s="567"/>
      <c r="D24" s="567"/>
      <c r="E24" s="567"/>
      <c r="F24" s="567"/>
      <c r="G24" s="567"/>
      <c r="H24" s="567"/>
      <c r="I24" s="567"/>
      <c r="J24" s="567"/>
      <c r="K24" s="567"/>
      <c r="L24" s="567"/>
      <c r="M24" s="56"/>
      <c r="N24" s="56"/>
      <c r="O24" s="56"/>
    </row>
    <row r="25" spans="2:15">
      <c r="B25" s="293"/>
      <c r="C25" s="293"/>
      <c r="D25" s="293"/>
      <c r="E25" s="293"/>
      <c r="F25" s="293"/>
      <c r="G25" s="293"/>
      <c r="H25" s="293"/>
      <c r="I25" s="293"/>
      <c r="J25" s="293"/>
      <c r="K25" s="293"/>
      <c r="L25" s="293"/>
      <c r="M25" s="56"/>
      <c r="N25" s="56"/>
      <c r="O25" s="56"/>
    </row>
    <row r="26" spans="2:15" ht="30" customHeight="1">
      <c r="B26" s="567" t="s">
        <v>742</v>
      </c>
      <c r="C26" s="567"/>
      <c r="D26" s="567"/>
      <c r="E26" s="567"/>
      <c r="F26" s="567"/>
      <c r="G26" s="567"/>
      <c r="H26" s="567"/>
      <c r="I26" s="567"/>
      <c r="J26" s="567"/>
      <c r="K26" s="567"/>
      <c r="L26" s="293"/>
      <c r="M26" s="56"/>
      <c r="N26" s="56"/>
      <c r="O26" s="56"/>
    </row>
    <row r="27" spans="2:15">
      <c r="B27" s="79" t="s">
        <v>270</v>
      </c>
      <c r="C27" s="56"/>
      <c r="D27" s="56"/>
      <c r="E27" s="56"/>
      <c r="F27" s="56"/>
      <c r="G27" s="56"/>
      <c r="H27" s="56"/>
      <c r="I27" s="56"/>
      <c r="J27" s="56"/>
      <c r="K27" s="56"/>
      <c r="L27" s="56"/>
      <c r="M27" s="56"/>
      <c r="N27" s="56"/>
      <c r="O27" s="56"/>
    </row>
    <row r="28" spans="2:15">
      <c r="B28" s="79" t="s">
        <v>328</v>
      </c>
      <c r="C28" s="56"/>
      <c r="D28" s="56"/>
      <c r="E28" s="56"/>
      <c r="F28" s="56"/>
      <c r="G28" s="56"/>
      <c r="H28" s="56"/>
      <c r="I28" s="56"/>
      <c r="J28" s="56"/>
      <c r="K28" s="56"/>
      <c r="L28" s="56"/>
      <c r="M28" s="56"/>
      <c r="N28" s="56"/>
      <c r="O28" s="56"/>
    </row>
    <row r="30" spans="2:15" ht="29.25" customHeight="1">
      <c r="B30" s="3"/>
    </row>
    <row r="31" spans="2:15" ht="29.25" customHeight="1">
      <c r="B31" s="18"/>
      <c r="C31" s="18"/>
      <c r="D31" s="18"/>
      <c r="E31" s="18"/>
      <c r="F31" s="18"/>
      <c r="G31" s="18"/>
      <c r="H31" s="18"/>
      <c r="I31" s="18"/>
      <c r="J31" s="18"/>
      <c r="K31" s="18"/>
      <c r="L31" s="18"/>
    </row>
    <row r="32" spans="2:15" ht="29.25" customHeight="1">
      <c r="B32" s="18"/>
      <c r="C32" s="18"/>
      <c r="E32" s="18"/>
      <c r="F32" s="18"/>
      <c r="G32" s="18"/>
      <c r="H32" s="18"/>
      <c r="I32" s="18"/>
      <c r="J32" s="18"/>
      <c r="K32" s="18"/>
      <c r="L32" s="18"/>
    </row>
    <row r="33" spans="6:12" ht="29.25" customHeight="1">
      <c r="F33" s="18"/>
      <c r="G33" s="18"/>
      <c r="H33" s="18"/>
      <c r="I33" s="18"/>
      <c r="J33" s="18"/>
      <c r="K33" s="18"/>
      <c r="L33" s="18"/>
    </row>
    <row r="34" spans="6:12">
      <c r="F34" s="18"/>
      <c r="G34" s="18"/>
      <c r="H34" s="18"/>
      <c r="I34" s="18"/>
      <c r="J34" s="18"/>
      <c r="K34" s="18"/>
      <c r="L34" s="18"/>
    </row>
  </sheetData>
  <mergeCells count="3">
    <mergeCell ref="C3:L3"/>
    <mergeCell ref="B26:K26"/>
    <mergeCell ref="B24:L24"/>
  </mergeCells>
  <dataValidations count="1">
    <dataValidation type="whole" allowBlank="1" showInputMessage="1" showErrorMessage="1" errorTitle="Invalid Data" error="Please only enter whole numbers." sqref="J10:J11 D16 J13:J16 J18:J21" xr:uid="{664285BA-BD19-47A4-8FA1-3FE2CDD950CD}">
      <formula1>-9223372036854770000</formula1>
      <formula2>9223372036854770000</formula2>
    </dataValidation>
  </dataValidations>
  <hyperlinks>
    <hyperlink ref="B28" r:id="rId1" xr:uid="{8FAE2B0A-A6DD-4306-B9B0-938826C4104B}"/>
    <hyperlink ref="B27" r:id="rId2" xr:uid="{3321BAA4-606B-4E1D-A85F-CE32A8984330}"/>
  </hyperlinks>
  <pageMargins left="0.7" right="0.7" top="0.75" bottom="0.75" header="0.3" footer="0.3"/>
  <pageSetup orientation="portrait"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60D5CC-B376-4DF9-96FB-AA8B1C3394D4}">
  <sheetPr>
    <tabColor theme="6"/>
  </sheetPr>
  <dimension ref="A1:C17"/>
  <sheetViews>
    <sheetView tabSelected="1" zoomScaleNormal="100" workbookViewId="0">
      <selection activeCell="A2" sqref="A2"/>
    </sheetView>
  </sheetViews>
  <sheetFormatPr defaultColWidth="9.140625" defaultRowHeight="15"/>
  <cols>
    <col min="1" max="1" width="2.85546875" style="8" customWidth="1"/>
    <col min="2" max="2" width="33.28515625" style="8" customWidth="1"/>
    <col min="3" max="3" width="95.42578125" style="8" customWidth="1"/>
    <col min="4" max="4" width="110.42578125" style="8" customWidth="1"/>
    <col min="5" max="16384" width="9.140625" style="8"/>
  </cols>
  <sheetData>
    <row r="1" spans="1:3" s="30" customFormat="1" ht="18.75">
      <c r="A1" s="30" t="s">
        <v>743</v>
      </c>
    </row>
    <row r="3" spans="1:3">
      <c r="B3" s="20" t="s">
        <v>275</v>
      </c>
      <c r="C3" s="20" t="s">
        <v>276</v>
      </c>
    </row>
    <row r="4" spans="1:3" ht="45">
      <c r="B4" s="21" t="s">
        <v>205</v>
      </c>
      <c r="C4" s="22" t="s">
        <v>805</v>
      </c>
    </row>
    <row r="5" spans="1:3" ht="45">
      <c r="B5" s="21" t="s">
        <v>206</v>
      </c>
      <c r="C5" s="22" t="s">
        <v>804</v>
      </c>
    </row>
    <row r="6" spans="1:3" ht="60">
      <c r="B6" s="21" t="s">
        <v>277</v>
      </c>
      <c r="C6" s="22" t="s">
        <v>806</v>
      </c>
    </row>
    <row r="7" spans="1:3" ht="30">
      <c r="B7" s="21" t="s">
        <v>207</v>
      </c>
      <c r="C7" s="22" t="s">
        <v>807</v>
      </c>
    </row>
    <row r="8" spans="1:3" ht="45">
      <c r="B8" s="21" t="s">
        <v>208</v>
      </c>
      <c r="C8" s="22" t="s">
        <v>808</v>
      </c>
    </row>
    <row r="9" spans="1:3" ht="30">
      <c r="B9" s="22" t="s">
        <v>209</v>
      </c>
      <c r="C9" s="22" t="s">
        <v>809</v>
      </c>
    </row>
    <row r="10" spans="1:3" ht="30">
      <c r="B10" s="21" t="s">
        <v>210</v>
      </c>
      <c r="C10" s="22" t="s">
        <v>810</v>
      </c>
    </row>
    <row r="11" spans="1:3" ht="45">
      <c r="B11" s="21" t="s">
        <v>211</v>
      </c>
      <c r="C11" s="22" t="s">
        <v>811</v>
      </c>
    </row>
    <row r="12" spans="1:3">
      <c r="B12" s="21" t="s">
        <v>212</v>
      </c>
      <c r="C12" s="22" t="s">
        <v>812</v>
      </c>
    </row>
    <row r="13" spans="1:3" ht="30">
      <c r="B13" s="21" t="s">
        <v>261</v>
      </c>
      <c r="C13" s="22" t="s">
        <v>813</v>
      </c>
    </row>
    <row r="14" spans="1:3">
      <c r="B14" s="21"/>
      <c r="C14" s="21"/>
    </row>
    <row r="15" spans="1:3" ht="47.25" customHeight="1">
      <c r="B15" s="568" t="s">
        <v>814</v>
      </c>
      <c r="C15" s="568"/>
    </row>
    <row r="16" spans="1:3">
      <c r="B16" s="79" t="s">
        <v>425</v>
      </c>
      <c r="C16" s="21"/>
    </row>
    <row r="17" spans="2:3">
      <c r="B17" s="79" t="s">
        <v>278</v>
      </c>
      <c r="C17" s="21"/>
    </row>
  </sheetData>
  <mergeCells count="1">
    <mergeCell ref="B15:C15"/>
  </mergeCells>
  <hyperlinks>
    <hyperlink ref="B17" r:id="rId1" xr:uid="{02EA0689-B702-4832-B81E-6BD2AB27684F}"/>
    <hyperlink ref="B16" r:id="rId2" xr:uid="{8BE759EE-B433-4F3C-8C78-DB70C3A36E54}"/>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57FD8-FF58-444B-92D8-9AFEA3273662}">
  <sheetPr>
    <tabColor theme="6"/>
  </sheetPr>
  <dimension ref="A1:H53"/>
  <sheetViews>
    <sheetView topLeftCell="A5" zoomScaleNormal="100" workbookViewId="0">
      <selection activeCell="C45" sqref="C45"/>
    </sheetView>
  </sheetViews>
  <sheetFormatPr defaultRowHeight="15"/>
  <cols>
    <col min="1" max="1" width="2.85546875" customWidth="1"/>
    <col min="2" max="2" width="22.28515625" customWidth="1"/>
    <col min="3" max="3" width="53.42578125" customWidth="1"/>
    <col min="4" max="4" width="51" customWidth="1"/>
    <col min="5" max="6" width="13.5703125" customWidth="1"/>
    <col min="7" max="8" width="8.85546875" style="15"/>
  </cols>
  <sheetData>
    <row r="1" spans="1:6" s="15" customFormat="1" ht="18.75">
      <c r="A1" s="55" t="s">
        <v>625</v>
      </c>
      <c r="B1" s="56"/>
      <c r="C1" s="56"/>
      <c r="D1" s="56"/>
      <c r="E1" s="56"/>
      <c r="F1"/>
    </row>
    <row r="2" spans="1:6" s="15" customFormat="1">
      <c r="A2" s="56"/>
      <c r="B2" s="56"/>
      <c r="C2" s="56"/>
      <c r="D2" s="56"/>
      <c r="E2" s="56"/>
      <c r="F2"/>
    </row>
    <row r="3" spans="1:6" s="15" customFormat="1">
      <c r="A3" s="56"/>
      <c r="B3" s="57"/>
      <c r="C3" s="56"/>
      <c r="D3" s="56"/>
      <c r="E3" s="56"/>
      <c r="F3"/>
    </row>
    <row r="4" spans="1:6" s="15" customFormat="1" ht="27">
      <c r="A4" s="56"/>
      <c r="B4" s="546" t="s">
        <v>263</v>
      </c>
      <c r="C4" s="547" t="s">
        <v>264</v>
      </c>
      <c r="D4" s="547" t="s">
        <v>265</v>
      </c>
      <c r="E4" s="548" t="s">
        <v>337</v>
      </c>
      <c r="F4" s="33"/>
    </row>
    <row r="5" spans="1:6" s="15" customFormat="1" ht="17.25">
      <c r="A5" s="56"/>
      <c r="B5" s="58" t="s">
        <v>228</v>
      </c>
      <c r="C5" s="58" t="s">
        <v>336</v>
      </c>
      <c r="D5" s="58" t="s">
        <v>640</v>
      </c>
      <c r="E5" s="59">
        <v>60054</v>
      </c>
      <c r="F5" s="12"/>
    </row>
    <row r="6" spans="1:6" s="15" customFormat="1" ht="17.25">
      <c r="A6" s="56"/>
      <c r="B6" s="60"/>
      <c r="C6" s="61" t="s">
        <v>335</v>
      </c>
      <c r="D6" s="62" t="s">
        <v>641</v>
      </c>
      <c r="E6" s="63">
        <v>90328</v>
      </c>
      <c r="F6" s="12"/>
    </row>
    <row r="7" spans="1:6" s="15" customFormat="1">
      <c r="A7" s="56"/>
      <c r="B7" s="64" t="s">
        <v>334</v>
      </c>
      <c r="C7" s="65" t="s">
        <v>266</v>
      </c>
      <c r="D7" s="58" t="s">
        <v>179</v>
      </c>
      <c r="E7" s="59">
        <v>62825</v>
      </c>
      <c r="F7" s="12"/>
    </row>
    <row r="8" spans="1:6" s="15" customFormat="1" ht="17.25">
      <c r="A8" s="56"/>
      <c r="B8" s="60"/>
      <c r="C8" s="66" t="s">
        <v>279</v>
      </c>
      <c r="D8" s="67" t="s">
        <v>642</v>
      </c>
      <c r="E8" s="68">
        <v>80314</v>
      </c>
      <c r="F8" s="12"/>
    </row>
    <row r="9" spans="1:6" s="15" customFormat="1" ht="17.25">
      <c r="A9" s="56"/>
      <c r="B9" s="69"/>
      <c r="C9" s="70" t="s">
        <v>64</v>
      </c>
      <c r="D9" s="71" t="s">
        <v>643</v>
      </c>
      <c r="E9" s="68">
        <v>28207</v>
      </c>
      <c r="F9" s="12"/>
    </row>
    <row r="10" spans="1:6" s="15" customFormat="1">
      <c r="A10" s="56"/>
      <c r="B10" s="60" t="s">
        <v>12</v>
      </c>
      <c r="C10" s="67" t="s">
        <v>267</v>
      </c>
      <c r="D10" s="58" t="s">
        <v>268</v>
      </c>
      <c r="E10" s="59">
        <v>61557</v>
      </c>
      <c r="F10" s="12"/>
    </row>
    <row r="11" spans="1:6" s="15" customFormat="1">
      <c r="A11" s="56"/>
      <c r="B11" s="69"/>
      <c r="C11" s="71" t="s">
        <v>333</v>
      </c>
      <c r="D11" s="71"/>
      <c r="E11" s="63"/>
      <c r="F11" s="12"/>
    </row>
    <row r="12" spans="1:6" s="15" customFormat="1" ht="17.25">
      <c r="A12" s="56"/>
      <c r="B12" s="64" t="s">
        <v>68</v>
      </c>
      <c r="C12" s="58" t="s">
        <v>269</v>
      </c>
      <c r="D12" s="58" t="s">
        <v>644</v>
      </c>
      <c r="E12" s="59">
        <v>67369</v>
      </c>
      <c r="F12" s="12"/>
    </row>
    <row r="13" spans="1:6" s="15" customFormat="1" ht="17.25">
      <c r="A13" s="56"/>
      <c r="B13" s="60"/>
      <c r="C13" s="67"/>
      <c r="D13" s="71" t="s">
        <v>645</v>
      </c>
      <c r="E13" s="63">
        <v>62308</v>
      </c>
      <c r="F13" s="12"/>
    </row>
    <row r="14" spans="1:6" s="15" customFormat="1" ht="17.25">
      <c r="A14" s="56"/>
      <c r="B14" s="64" t="s">
        <v>181</v>
      </c>
      <c r="C14" s="58" t="s">
        <v>280</v>
      </c>
      <c r="D14" s="58" t="s">
        <v>646</v>
      </c>
      <c r="E14" s="59">
        <v>66141</v>
      </c>
      <c r="F14" s="12"/>
    </row>
    <row r="15" spans="1:6" s="15" customFormat="1">
      <c r="A15" s="56"/>
      <c r="B15" s="60"/>
      <c r="C15" s="67" t="s">
        <v>79</v>
      </c>
      <c r="D15" s="67"/>
      <c r="E15" s="68"/>
      <c r="F15" s="12"/>
    </row>
    <row r="16" spans="1:6" s="15" customFormat="1">
      <c r="A16" s="56"/>
      <c r="B16" s="60"/>
      <c r="C16" s="67" t="s">
        <v>18</v>
      </c>
      <c r="D16" s="67"/>
      <c r="E16" s="68"/>
      <c r="F16" s="12"/>
    </row>
    <row r="17" spans="1:6" s="15" customFormat="1">
      <c r="A17" s="72"/>
      <c r="B17" s="69"/>
      <c r="C17" s="71" t="s">
        <v>332</v>
      </c>
      <c r="D17" s="71"/>
      <c r="E17" s="68"/>
      <c r="F17" s="12"/>
    </row>
    <row r="18" spans="1:6" s="15" customFormat="1" ht="17.25">
      <c r="A18" s="72"/>
      <c r="B18" s="69" t="s">
        <v>10</v>
      </c>
      <c r="C18" s="66" t="s">
        <v>638</v>
      </c>
      <c r="D18" s="73" t="s">
        <v>647</v>
      </c>
      <c r="E18" s="74">
        <v>60053</v>
      </c>
      <c r="F18" s="12"/>
    </row>
    <row r="19" spans="1:6" s="15" customFormat="1" ht="17.25">
      <c r="A19" s="72"/>
      <c r="B19" s="67" t="s">
        <v>138</v>
      </c>
      <c r="C19" s="58" t="s">
        <v>331</v>
      </c>
      <c r="D19" s="58" t="s">
        <v>648</v>
      </c>
      <c r="E19" s="75">
        <v>79413</v>
      </c>
      <c r="F19" s="12"/>
    </row>
    <row r="20" spans="1:6" s="15" customFormat="1" ht="17.25">
      <c r="A20" s="72"/>
      <c r="B20" s="60"/>
      <c r="C20" s="76" t="s">
        <v>152</v>
      </c>
      <c r="D20" s="67" t="s">
        <v>649</v>
      </c>
      <c r="E20" s="77">
        <v>71420</v>
      </c>
      <c r="F20" s="12"/>
    </row>
    <row r="21" spans="1:6" s="15" customFormat="1" ht="17.25">
      <c r="A21" s="72"/>
      <c r="B21" s="60"/>
      <c r="C21" s="76" t="s">
        <v>330</v>
      </c>
      <c r="D21" s="67" t="s">
        <v>650</v>
      </c>
      <c r="E21" s="77">
        <v>62286</v>
      </c>
      <c r="F21" s="12"/>
    </row>
    <row r="22" spans="1:6" s="15" customFormat="1" ht="17.25">
      <c r="A22" s="72"/>
      <c r="B22" s="60"/>
      <c r="C22" s="67" t="s">
        <v>236</v>
      </c>
      <c r="D22" s="67" t="s">
        <v>651</v>
      </c>
      <c r="E22" s="77">
        <v>98205</v>
      </c>
      <c r="F22" s="12"/>
    </row>
    <row r="23" spans="1:6" s="15" customFormat="1">
      <c r="A23" s="72"/>
      <c r="B23" s="60"/>
      <c r="C23" s="67" t="s">
        <v>639</v>
      </c>
      <c r="D23" s="60"/>
      <c r="E23" s="60"/>
      <c r="F23"/>
    </row>
    <row r="24" spans="1:6" s="15" customFormat="1">
      <c r="A24" s="72"/>
      <c r="B24" s="69"/>
      <c r="C24" s="71" t="s">
        <v>95</v>
      </c>
      <c r="D24" s="71"/>
      <c r="E24" s="71"/>
      <c r="F24" s="8"/>
    </row>
    <row r="25" spans="1:6" s="15" customFormat="1">
      <c r="A25" s="72"/>
      <c r="B25" s="56"/>
      <c r="C25" s="56"/>
      <c r="D25" s="56"/>
      <c r="E25" s="56"/>
      <c r="F25"/>
    </row>
    <row r="26" spans="1:6" s="15" customFormat="1">
      <c r="A26" s="72"/>
      <c r="B26" s="56" t="s">
        <v>329</v>
      </c>
      <c r="C26" s="56"/>
      <c r="D26" s="56"/>
      <c r="E26" s="56"/>
      <c r="F26"/>
    </row>
    <row r="27" spans="1:6" s="15" customFormat="1">
      <c r="A27" s="72"/>
      <c r="B27" s="78"/>
      <c r="C27" s="56"/>
      <c r="D27" s="56"/>
      <c r="E27" s="56"/>
      <c r="F27"/>
    </row>
    <row r="28" spans="1:6" s="15" customFormat="1" ht="14.25" customHeight="1">
      <c r="A28" s="72"/>
      <c r="B28" s="568" t="s">
        <v>652</v>
      </c>
      <c r="C28" s="568"/>
      <c r="D28" s="568"/>
      <c r="E28" s="568"/>
      <c r="F28"/>
    </row>
    <row r="29" spans="1:6" s="15" customFormat="1">
      <c r="A29" s="72"/>
      <c r="B29" s="568"/>
      <c r="C29" s="568"/>
      <c r="D29" s="568"/>
      <c r="E29" s="568"/>
      <c r="F29"/>
    </row>
    <row r="30" spans="1:6" s="15" customFormat="1">
      <c r="A30" s="72"/>
      <c r="B30" s="568"/>
      <c r="C30" s="568"/>
      <c r="D30" s="568"/>
      <c r="E30" s="568"/>
      <c r="F30"/>
    </row>
    <row r="31" spans="1:6" s="15" customFormat="1">
      <c r="A31" s="72"/>
      <c r="B31" s="568"/>
      <c r="C31" s="568"/>
      <c r="D31" s="568"/>
      <c r="E31" s="568"/>
      <c r="F31"/>
    </row>
    <row r="32" spans="1:6" s="15" customFormat="1">
      <c r="A32" s="72"/>
      <c r="B32" s="32"/>
      <c r="C32" s="32"/>
      <c r="D32" s="32"/>
      <c r="E32" s="32"/>
      <c r="F32"/>
    </row>
    <row r="33" spans="1:6" s="15" customFormat="1" ht="14.25" customHeight="1">
      <c r="A33" s="72"/>
      <c r="B33" s="567" t="s">
        <v>653</v>
      </c>
      <c r="C33" s="567"/>
      <c r="D33" s="567"/>
      <c r="E33" s="567"/>
      <c r="F33"/>
    </row>
    <row r="34" spans="1:6" s="15" customFormat="1">
      <c r="A34" s="72"/>
      <c r="B34" s="567"/>
      <c r="C34" s="567"/>
      <c r="D34" s="567"/>
      <c r="E34" s="567"/>
      <c r="F34"/>
    </row>
    <row r="35" spans="1:6" s="15" customFormat="1">
      <c r="A35" s="72"/>
      <c r="B35" s="79" t="s">
        <v>200</v>
      </c>
      <c r="C35" s="56"/>
      <c r="D35" s="56"/>
      <c r="E35" s="56"/>
      <c r="F35"/>
    </row>
    <row r="36" spans="1:6" s="15" customFormat="1">
      <c r="A36" s="72"/>
      <c r="B36" s="79" t="s">
        <v>184</v>
      </c>
      <c r="C36" s="56"/>
      <c r="D36" s="56"/>
      <c r="E36" s="56"/>
      <c r="F36"/>
    </row>
    <row r="37" spans="1:6" s="15" customFormat="1">
      <c r="B37"/>
      <c r="C37"/>
      <c r="D37"/>
      <c r="E37"/>
      <c r="F37" s="32"/>
    </row>
    <row r="38" spans="1:6" s="15" customFormat="1">
      <c r="B38"/>
      <c r="C38"/>
      <c r="D38"/>
      <c r="E38"/>
      <c r="F38" s="32"/>
    </row>
    <row r="39" spans="1:6" s="15" customFormat="1">
      <c r="B39" s="3"/>
      <c r="C39"/>
      <c r="D39"/>
      <c r="E39"/>
      <c r="F39"/>
    </row>
    <row r="40" spans="1:6" s="15" customFormat="1">
      <c r="B40"/>
      <c r="C40"/>
      <c r="D40"/>
      <c r="E40"/>
      <c r="F40" s="31"/>
    </row>
    <row r="41" spans="1:6" s="15" customFormat="1">
      <c r="B41"/>
      <c r="C41"/>
      <c r="D41"/>
      <c r="E41"/>
      <c r="F41" s="31"/>
    </row>
    <row r="42" spans="1:6" s="15" customFormat="1">
      <c r="B42"/>
      <c r="C42"/>
      <c r="D42"/>
      <c r="E42"/>
      <c r="F42" s="31"/>
    </row>
    <row r="43" spans="1:6" s="15" customFormat="1">
      <c r="B43"/>
      <c r="C43"/>
      <c r="D43"/>
      <c r="E43"/>
      <c r="F43"/>
    </row>
    <row r="44" spans="1:6" s="15" customFormat="1">
      <c r="B44"/>
      <c r="C44"/>
      <c r="D44"/>
      <c r="E44"/>
      <c r="F44"/>
    </row>
    <row r="45" spans="1:6" s="15" customFormat="1">
      <c r="B45"/>
      <c r="C45"/>
      <c r="D45"/>
      <c r="E45"/>
      <c r="F45"/>
    </row>
    <row r="46" spans="1:6" s="15" customFormat="1"/>
    <row r="47" spans="1:6" s="15" customFormat="1"/>
    <row r="48" spans="1:6" s="15" customFormat="1"/>
    <row r="50" s="15" customFormat="1"/>
    <row r="51" s="15" customFormat="1"/>
    <row r="52" s="15" customFormat="1"/>
    <row r="53" s="15" customFormat="1"/>
  </sheetData>
  <mergeCells count="2">
    <mergeCell ref="B33:E34"/>
    <mergeCell ref="B28:E31"/>
  </mergeCells>
  <hyperlinks>
    <hyperlink ref="B35" r:id="rId1" xr:uid="{7F951E7F-6890-475B-891A-2B4A1DC39D33}"/>
    <hyperlink ref="B36" r:id="rId2" xr:uid="{C3703C1F-BD80-4A50-83C5-04AB2292FACC}"/>
  </hyperlinks>
  <pageMargins left="0.7" right="0.7" top="0.75" bottom="0.75" header="0.3" footer="0.3"/>
  <pageSetup orientation="portrait" horizontalDpi="3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2F460-38C3-4DF5-8E4E-1F433A929E3E}">
  <sheetPr>
    <tabColor theme="6"/>
  </sheetPr>
  <dimension ref="A1:O103"/>
  <sheetViews>
    <sheetView topLeftCell="A45" zoomScaleNormal="100" zoomScaleSheetLayoutView="100" zoomScalePageLayoutView="60" workbookViewId="0">
      <selection activeCell="B83" sqref="B83:H83"/>
    </sheetView>
  </sheetViews>
  <sheetFormatPr defaultColWidth="8.5703125" defaultRowHeight="15"/>
  <cols>
    <col min="1" max="1" width="2.85546875" customWidth="1"/>
    <col min="2" max="2" width="36.28515625" customWidth="1"/>
    <col min="3" max="3" width="13.5703125" customWidth="1"/>
    <col min="4" max="4" width="14" customWidth="1"/>
    <col min="5" max="5" width="13.28515625" customWidth="1"/>
    <col min="6" max="6" width="13.42578125" customWidth="1"/>
    <col min="7" max="7" width="13.85546875" customWidth="1"/>
    <col min="8" max="8" width="14.28515625" customWidth="1"/>
    <col min="9" max="10" width="11.42578125" customWidth="1"/>
    <col min="11" max="11" width="11.85546875" customWidth="1"/>
    <col min="12" max="14" width="9.5703125" customWidth="1"/>
    <col min="15" max="15" width="10" bestFit="1" customWidth="1"/>
  </cols>
  <sheetData>
    <row r="1" spans="1:11" s="9" customFormat="1" ht="18.75">
      <c r="A1" s="30" t="s">
        <v>655</v>
      </c>
      <c r="C1" s="1"/>
      <c r="D1" s="1"/>
      <c r="E1" s="1"/>
      <c r="F1" s="1"/>
      <c r="G1" s="1"/>
      <c r="H1" s="1"/>
      <c r="I1" s="1"/>
      <c r="J1" s="5"/>
      <c r="K1" s="1"/>
    </row>
    <row r="2" spans="1:11" ht="15.75" thickBot="1">
      <c r="I2" s="2"/>
      <c r="J2" s="2"/>
      <c r="K2" s="2"/>
    </row>
    <row r="3" spans="1:11">
      <c r="B3" s="536" t="s">
        <v>121</v>
      </c>
      <c r="C3" s="570">
        <v>2020</v>
      </c>
      <c r="D3" s="570"/>
      <c r="E3" s="571"/>
      <c r="F3" s="570">
        <v>2021</v>
      </c>
      <c r="G3" s="570">
        <v>2021</v>
      </c>
      <c r="H3" s="571"/>
      <c r="I3" s="570">
        <v>2022</v>
      </c>
      <c r="J3" s="570">
        <v>2021</v>
      </c>
      <c r="K3" s="571"/>
    </row>
    <row r="4" spans="1:11" ht="15.75" thickBot="1">
      <c r="B4" s="537"/>
      <c r="C4" s="538" t="s">
        <v>0</v>
      </c>
      <c r="D4" s="539" t="s">
        <v>1</v>
      </c>
      <c r="E4" s="540" t="s">
        <v>169</v>
      </c>
      <c r="F4" s="538" t="s">
        <v>0</v>
      </c>
      <c r="G4" s="539" t="s">
        <v>1</v>
      </c>
      <c r="H4" s="540" t="s">
        <v>169</v>
      </c>
      <c r="I4" s="538" t="s">
        <v>0</v>
      </c>
      <c r="J4" s="539" t="s">
        <v>1</v>
      </c>
      <c r="K4" s="540" t="s">
        <v>169</v>
      </c>
    </row>
    <row r="5" spans="1:11">
      <c r="B5" s="80" t="s">
        <v>2</v>
      </c>
      <c r="C5" s="81">
        <v>136536</v>
      </c>
      <c r="D5" s="82">
        <v>2061544</v>
      </c>
      <c r="E5" s="83">
        <f t="shared" ref="E5:E12" si="0">SUM(C5:D5)</f>
        <v>2198080</v>
      </c>
      <c r="F5" s="81">
        <v>117030</v>
      </c>
      <c r="G5" s="82">
        <v>2227663</v>
      </c>
      <c r="H5" s="83">
        <f t="shared" ref="H5:H20" si="1">SUM(F5:G5)</f>
        <v>2344693</v>
      </c>
      <c r="I5" s="81">
        <v>101242</v>
      </c>
      <c r="J5" s="82">
        <v>2124052</v>
      </c>
      <c r="K5" s="83">
        <v>2225294</v>
      </c>
    </row>
    <row r="6" spans="1:11">
      <c r="B6" s="80" t="s">
        <v>3</v>
      </c>
      <c r="C6" s="84">
        <v>108661</v>
      </c>
      <c r="D6" s="84">
        <v>2170564</v>
      </c>
      <c r="E6" s="85">
        <f t="shared" si="0"/>
        <v>2279225</v>
      </c>
      <c r="F6" s="84">
        <v>105065</v>
      </c>
      <c r="G6" s="84">
        <v>2201042</v>
      </c>
      <c r="H6" s="85">
        <f t="shared" si="1"/>
        <v>2306107</v>
      </c>
      <c r="I6" s="84">
        <v>113361</v>
      </c>
      <c r="J6" s="84">
        <v>2210075</v>
      </c>
      <c r="K6" s="85">
        <v>2323436</v>
      </c>
    </row>
    <row r="7" spans="1:11">
      <c r="B7" s="80" t="s">
        <v>4</v>
      </c>
      <c r="C7" s="86">
        <v>682182</v>
      </c>
      <c r="D7" s="84">
        <v>9250144</v>
      </c>
      <c r="E7" s="85">
        <f t="shared" si="0"/>
        <v>9932326</v>
      </c>
      <c r="F7" s="86">
        <v>578607</v>
      </c>
      <c r="G7" s="84">
        <v>8894311</v>
      </c>
      <c r="H7" s="85">
        <f t="shared" si="1"/>
        <v>9472918</v>
      </c>
      <c r="I7" s="86">
        <v>607316</v>
      </c>
      <c r="J7" s="84">
        <v>8908404</v>
      </c>
      <c r="K7" s="85">
        <v>9515720</v>
      </c>
    </row>
    <row r="8" spans="1:11">
      <c r="B8" s="87" t="s">
        <v>5</v>
      </c>
      <c r="C8" s="88">
        <f>SUM(C5:C7)</f>
        <v>927379</v>
      </c>
      <c r="D8" s="88">
        <f>SUM(D5:D7)</f>
        <v>13482252</v>
      </c>
      <c r="E8" s="89">
        <f t="shared" si="0"/>
        <v>14409631</v>
      </c>
      <c r="F8" s="88">
        <f>SUM(F5:F7)</f>
        <v>800702</v>
      </c>
      <c r="G8" s="88">
        <f>SUM(G5:G7)</f>
        <v>13323016</v>
      </c>
      <c r="H8" s="89">
        <f t="shared" si="1"/>
        <v>14123718</v>
      </c>
      <c r="I8" s="88">
        <f>SUM(I5:I7)</f>
        <v>821919</v>
      </c>
      <c r="J8" s="88">
        <f>SUM(J5:J7)</f>
        <v>13242531</v>
      </c>
      <c r="K8" s="89">
        <f t="shared" ref="K8" si="2">SUM(I8:J8)</f>
        <v>14064450</v>
      </c>
    </row>
    <row r="9" spans="1:11">
      <c r="B9" s="90" t="s">
        <v>170</v>
      </c>
      <c r="C9" s="91">
        <f>170862+43361</f>
        <v>214223</v>
      </c>
      <c r="D9" s="92">
        <v>2642255</v>
      </c>
      <c r="E9" s="93">
        <f t="shared" si="0"/>
        <v>2856478</v>
      </c>
      <c r="F9" s="91">
        <v>230012</v>
      </c>
      <c r="G9" s="92">
        <v>2685449</v>
      </c>
      <c r="H9" s="93">
        <f t="shared" si="1"/>
        <v>2915461</v>
      </c>
      <c r="I9" s="91">
        <v>259448</v>
      </c>
      <c r="J9" s="92">
        <v>2801088</v>
      </c>
      <c r="K9" s="93">
        <v>3060536</v>
      </c>
    </row>
    <row r="10" spans="1:11" ht="15" customHeight="1">
      <c r="B10" s="94" t="s">
        <v>338</v>
      </c>
      <c r="C10" s="95"/>
      <c r="D10" s="96">
        <v>10978183</v>
      </c>
      <c r="E10" s="85">
        <f t="shared" si="0"/>
        <v>10978183</v>
      </c>
      <c r="F10" s="95">
        <v>0</v>
      </c>
      <c r="G10" s="96">
        <v>11772967</v>
      </c>
      <c r="H10" s="85">
        <f t="shared" si="1"/>
        <v>11772967</v>
      </c>
      <c r="I10" s="95">
        <v>0</v>
      </c>
      <c r="J10" s="96">
        <v>13028690</v>
      </c>
      <c r="K10" s="85">
        <v>13028690</v>
      </c>
    </row>
    <row r="11" spans="1:11">
      <c r="B11" s="97" t="s">
        <v>171</v>
      </c>
      <c r="C11" s="98">
        <f>SUM(C9:C10)</f>
        <v>214223</v>
      </c>
      <c r="D11" s="99">
        <f>SUM(D9:D10)</f>
        <v>13620438</v>
      </c>
      <c r="E11" s="89">
        <f t="shared" si="0"/>
        <v>13834661</v>
      </c>
      <c r="F11" s="98">
        <f>SUM(F9:F10)</f>
        <v>230012</v>
      </c>
      <c r="G11" s="99">
        <f>SUM(G9:G10)</f>
        <v>14458416</v>
      </c>
      <c r="H11" s="89">
        <f t="shared" si="1"/>
        <v>14688428</v>
      </c>
      <c r="I11" s="98">
        <f>SUM(I9:I10)</f>
        <v>259448</v>
      </c>
      <c r="J11" s="99">
        <f>SUM(J9:J10)</f>
        <v>15829778</v>
      </c>
      <c r="K11" s="89">
        <f t="shared" ref="K11:K12" si="3">SUM(I11:J11)</f>
        <v>16089226</v>
      </c>
    </row>
    <row r="12" spans="1:11">
      <c r="B12" s="100" t="s">
        <v>216</v>
      </c>
      <c r="C12" s="101">
        <f>SUM(C8,C11)</f>
        <v>1141602</v>
      </c>
      <c r="D12" s="102">
        <f>SUM(D8,D11)</f>
        <v>27102690</v>
      </c>
      <c r="E12" s="103">
        <f t="shared" si="0"/>
        <v>28244292</v>
      </c>
      <c r="F12" s="101">
        <f>SUM(F8,F11)</f>
        <v>1030714</v>
      </c>
      <c r="G12" s="102">
        <f>SUM(G8,G11)</f>
        <v>27781432</v>
      </c>
      <c r="H12" s="103">
        <f t="shared" si="1"/>
        <v>28812146</v>
      </c>
      <c r="I12" s="101">
        <f>SUM(I8,I11)</f>
        <v>1081367</v>
      </c>
      <c r="J12" s="102">
        <f>SUM(J8,J11)</f>
        <v>29072309</v>
      </c>
      <c r="K12" s="103">
        <f t="shared" si="3"/>
        <v>30153676</v>
      </c>
    </row>
    <row r="13" spans="1:11">
      <c r="B13" s="80" t="s">
        <v>213</v>
      </c>
      <c r="C13" s="84">
        <v>139392</v>
      </c>
      <c r="D13" s="84"/>
      <c r="E13" s="85">
        <f t="shared" ref="E13:E20" si="4">SUM(C13:D13)</f>
        <v>139392</v>
      </c>
      <c r="F13" s="84">
        <v>76164</v>
      </c>
      <c r="G13" s="84">
        <v>0</v>
      </c>
      <c r="H13" s="85">
        <f t="shared" si="1"/>
        <v>76164</v>
      </c>
      <c r="I13" s="84">
        <v>99352</v>
      </c>
      <c r="J13" s="84">
        <v>0</v>
      </c>
      <c r="K13" s="85">
        <v>99352</v>
      </c>
    </row>
    <row r="14" spans="1:11">
      <c r="B14" s="80" t="s">
        <v>215</v>
      </c>
      <c r="C14" s="84">
        <v>1302</v>
      </c>
      <c r="D14" s="84"/>
      <c r="E14" s="85">
        <f t="shared" si="4"/>
        <v>1302</v>
      </c>
      <c r="F14" s="84">
        <v>951</v>
      </c>
      <c r="G14" s="84">
        <v>0</v>
      </c>
      <c r="H14" s="85">
        <f t="shared" si="1"/>
        <v>951</v>
      </c>
      <c r="I14" s="84">
        <v>769</v>
      </c>
      <c r="J14" s="84">
        <v>0</v>
      </c>
      <c r="K14" s="85">
        <v>769</v>
      </c>
    </row>
    <row r="15" spans="1:11">
      <c r="B15" s="80" t="s">
        <v>131</v>
      </c>
      <c r="C15" s="84"/>
      <c r="D15" s="84">
        <v>1332306</v>
      </c>
      <c r="E15" s="85">
        <f t="shared" si="4"/>
        <v>1332306</v>
      </c>
      <c r="F15" s="84"/>
      <c r="G15" s="84">
        <v>1954728</v>
      </c>
      <c r="H15" s="85">
        <f t="shared" si="1"/>
        <v>1954728</v>
      </c>
      <c r="I15" s="84"/>
      <c r="J15" s="84">
        <v>2282798</v>
      </c>
      <c r="K15" s="85">
        <v>2282798</v>
      </c>
    </row>
    <row r="16" spans="1:11">
      <c r="B16" s="80" t="s">
        <v>37</v>
      </c>
      <c r="C16" s="84"/>
      <c r="D16" s="84">
        <v>4235527</v>
      </c>
      <c r="E16" s="85">
        <f t="shared" si="4"/>
        <v>4235527</v>
      </c>
      <c r="F16" s="84"/>
      <c r="G16" s="84">
        <v>4419854</v>
      </c>
      <c r="H16" s="85">
        <f t="shared" si="1"/>
        <v>4419854</v>
      </c>
      <c r="I16" s="84"/>
      <c r="J16" s="84">
        <v>4711220</v>
      </c>
      <c r="K16" s="85">
        <v>4711220</v>
      </c>
    </row>
    <row r="17" spans="2:15">
      <c r="B17" s="104" t="s">
        <v>7</v>
      </c>
      <c r="C17" s="105">
        <f>SUM(C13:C16)</f>
        <v>140694</v>
      </c>
      <c r="D17" s="106">
        <f>SUM(D13:D16)</f>
        <v>5567833</v>
      </c>
      <c r="E17" s="107">
        <f t="shared" si="4"/>
        <v>5708527</v>
      </c>
      <c r="F17" s="105">
        <f>SUM(F13:F16)</f>
        <v>77115</v>
      </c>
      <c r="G17" s="106">
        <f>SUM(G13:G16)</f>
        <v>6374582</v>
      </c>
      <c r="H17" s="108">
        <f t="shared" si="1"/>
        <v>6451697</v>
      </c>
      <c r="I17" s="105">
        <f>SUM(I13:I16)</f>
        <v>100121</v>
      </c>
      <c r="J17" s="106">
        <f>SUM(J13:J16)</f>
        <v>6994018</v>
      </c>
      <c r="K17" s="107">
        <f t="shared" ref="K17:K18" si="5">SUM(I17:J17)</f>
        <v>7094139</v>
      </c>
      <c r="O17" s="10"/>
    </row>
    <row r="18" spans="2:15">
      <c r="B18" s="109" t="s">
        <v>132</v>
      </c>
      <c r="C18" s="101">
        <f>SUM(C12,C17)</f>
        <v>1282296</v>
      </c>
      <c r="D18" s="102">
        <f>SUM(D12,D17)</f>
        <v>32670523</v>
      </c>
      <c r="E18" s="103">
        <f t="shared" si="4"/>
        <v>33952819</v>
      </c>
      <c r="F18" s="101">
        <f>SUM(F12,F17)</f>
        <v>1107829</v>
      </c>
      <c r="G18" s="102">
        <f>SUM(G12,G17)</f>
        <v>34156014</v>
      </c>
      <c r="H18" s="103">
        <f t="shared" si="1"/>
        <v>35263843</v>
      </c>
      <c r="I18" s="101">
        <f>SUM(I12,I17)</f>
        <v>1181488</v>
      </c>
      <c r="J18" s="102">
        <f>SUM(J12,J17)</f>
        <v>36066327</v>
      </c>
      <c r="K18" s="103">
        <f t="shared" si="5"/>
        <v>37247815</v>
      </c>
    </row>
    <row r="19" spans="2:15" ht="15" customHeight="1">
      <c r="B19" s="80" t="s">
        <v>133</v>
      </c>
      <c r="C19" s="84">
        <v>4779318</v>
      </c>
      <c r="D19" s="84">
        <v>800091</v>
      </c>
      <c r="E19" s="85">
        <f t="shared" si="4"/>
        <v>5579409</v>
      </c>
      <c r="F19" s="84">
        <v>4737319</v>
      </c>
      <c r="G19" s="84">
        <v>747877</v>
      </c>
      <c r="H19" s="85">
        <f t="shared" si="1"/>
        <v>5485196</v>
      </c>
      <c r="I19" s="84">
        <v>4983078</v>
      </c>
      <c r="J19" s="84">
        <v>775081</v>
      </c>
      <c r="K19" s="85">
        <v>5758159</v>
      </c>
    </row>
    <row r="20" spans="2:15" ht="15.75" thickBot="1">
      <c r="B20" s="110" t="s">
        <v>217</v>
      </c>
      <c r="C20" s="111">
        <f>SUM(C12,C19)</f>
        <v>5920920</v>
      </c>
      <c r="D20" s="112">
        <f>SUM(D12,D19)</f>
        <v>27902781</v>
      </c>
      <c r="E20" s="113">
        <f t="shared" si="4"/>
        <v>33823701</v>
      </c>
      <c r="F20" s="111">
        <f>SUM(F12,F19)</f>
        <v>5768033</v>
      </c>
      <c r="G20" s="112">
        <f>SUM(G12,G19)</f>
        <v>28529309</v>
      </c>
      <c r="H20" s="114">
        <f t="shared" si="1"/>
        <v>34297342</v>
      </c>
      <c r="I20" s="111">
        <f>SUM(I12,I19)</f>
        <v>6064445</v>
      </c>
      <c r="J20" s="112">
        <f>SUM(J12,J19)</f>
        <v>29847390</v>
      </c>
      <c r="K20" s="113">
        <f t="shared" ref="K20" si="6">SUM(I20:J20)</f>
        <v>35911835</v>
      </c>
    </row>
    <row r="21" spans="2:15" ht="6" customHeight="1">
      <c r="F21" s="11"/>
    </row>
    <row r="22" spans="2:15" ht="13.9" customHeight="1">
      <c r="F22" s="11"/>
    </row>
    <row r="23" spans="2:15" ht="13.9" customHeight="1" thickBot="1">
      <c r="B23" s="3"/>
    </row>
    <row r="24" spans="2:15" ht="13.9" customHeight="1">
      <c r="B24" s="536" t="s">
        <v>220</v>
      </c>
      <c r="C24" s="572" t="s">
        <v>221</v>
      </c>
      <c r="D24" s="570"/>
      <c r="E24" s="571"/>
      <c r="F24" s="572" t="s">
        <v>342</v>
      </c>
      <c r="G24" s="570"/>
      <c r="H24" s="571"/>
      <c r="I24" s="572" t="s">
        <v>343</v>
      </c>
      <c r="J24" s="570"/>
      <c r="K24" s="571"/>
    </row>
    <row r="25" spans="2:15" ht="13.9" customHeight="1" thickBot="1">
      <c r="B25" s="537"/>
      <c r="C25" s="541" t="s">
        <v>0</v>
      </c>
      <c r="D25" s="539" t="s">
        <v>1</v>
      </c>
      <c r="E25" s="540" t="s">
        <v>169</v>
      </c>
      <c r="F25" s="541" t="s">
        <v>0</v>
      </c>
      <c r="G25" s="539" t="s">
        <v>1</v>
      </c>
      <c r="H25" s="540" t="s">
        <v>169</v>
      </c>
      <c r="I25" s="541" t="s">
        <v>0</v>
      </c>
      <c r="J25" s="539" t="s">
        <v>1</v>
      </c>
      <c r="K25" s="540" t="s">
        <v>169</v>
      </c>
    </row>
    <row r="26" spans="2:15" ht="13.9" customHeight="1">
      <c r="B26" s="115" t="s">
        <v>2</v>
      </c>
      <c r="C26" s="116">
        <v>-20024</v>
      </c>
      <c r="D26" s="117">
        <v>214755</v>
      </c>
      <c r="E26" s="118">
        <v>194731</v>
      </c>
      <c r="F26" s="116">
        <v>-19506</v>
      </c>
      <c r="G26" s="117">
        <v>166119</v>
      </c>
      <c r="H26" s="118">
        <v>146613</v>
      </c>
      <c r="I26" s="116">
        <v>-15788</v>
      </c>
      <c r="J26" s="117">
        <v>-103611</v>
      </c>
      <c r="K26" s="118">
        <v>-119399</v>
      </c>
    </row>
    <row r="27" spans="2:15" ht="13.9" customHeight="1">
      <c r="B27" s="80" t="s">
        <v>3</v>
      </c>
      <c r="C27" s="119">
        <v>-85813</v>
      </c>
      <c r="D27" s="120">
        <v>27131</v>
      </c>
      <c r="E27" s="121">
        <v>-58682</v>
      </c>
      <c r="F27" s="119">
        <v>-3596</v>
      </c>
      <c r="G27" s="120">
        <v>30478</v>
      </c>
      <c r="H27" s="121">
        <v>26882</v>
      </c>
      <c r="I27" s="119">
        <v>8296</v>
      </c>
      <c r="J27" s="120">
        <v>9033</v>
      </c>
      <c r="K27" s="121">
        <v>17329</v>
      </c>
    </row>
    <row r="28" spans="2:15" ht="13.9" customHeight="1">
      <c r="B28" s="80" t="s">
        <v>4</v>
      </c>
      <c r="C28" s="119">
        <v>-22012</v>
      </c>
      <c r="D28" s="120">
        <v>-121378</v>
      </c>
      <c r="E28" s="121">
        <v>-143390</v>
      </c>
      <c r="F28" s="119">
        <v>-103575</v>
      </c>
      <c r="G28" s="120">
        <v>-355833</v>
      </c>
      <c r="H28" s="121">
        <v>-459408</v>
      </c>
      <c r="I28" s="119">
        <v>28709</v>
      </c>
      <c r="J28" s="120">
        <v>14093</v>
      </c>
      <c r="K28" s="121">
        <v>42802</v>
      </c>
    </row>
    <row r="29" spans="2:15" ht="13.9" customHeight="1">
      <c r="B29" s="87" t="s">
        <v>5</v>
      </c>
      <c r="C29" s="122">
        <v>-127849</v>
      </c>
      <c r="D29" s="123">
        <v>120508</v>
      </c>
      <c r="E29" s="124">
        <v>-7341</v>
      </c>
      <c r="F29" s="122">
        <v>-126677</v>
      </c>
      <c r="G29" s="123">
        <v>-159236</v>
      </c>
      <c r="H29" s="124">
        <v>-285913</v>
      </c>
      <c r="I29" s="122">
        <v>21217</v>
      </c>
      <c r="J29" s="123">
        <v>-80485</v>
      </c>
      <c r="K29" s="124">
        <v>-59268</v>
      </c>
    </row>
    <row r="30" spans="2:15" ht="13.9" customHeight="1">
      <c r="B30" s="90" t="s">
        <v>170</v>
      </c>
      <c r="C30" s="91">
        <v>39223</v>
      </c>
      <c r="D30" s="125">
        <v>129225</v>
      </c>
      <c r="E30" s="126">
        <v>168448</v>
      </c>
      <c r="F30" s="91">
        <v>15789</v>
      </c>
      <c r="G30" s="125">
        <v>43194</v>
      </c>
      <c r="H30" s="126">
        <v>58983</v>
      </c>
      <c r="I30" s="91">
        <v>29436</v>
      </c>
      <c r="J30" s="125">
        <v>115639</v>
      </c>
      <c r="K30" s="126">
        <v>145075</v>
      </c>
    </row>
    <row r="31" spans="2:15" ht="13.9" customHeight="1">
      <c r="B31" s="94" t="s">
        <v>273</v>
      </c>
      <c r="C31" s="119">
        <v>0</v>
      </c>
      <c r="D31" s="120">
        <v>927348</v>
      </c>
      <c r="E31" s="121">
        <v>927348</v>
      </c>
      <c r="F31" s="119">
        <v>0</v>
      </c>
      <c r="G31" s="120">
        <v>794784</v>
      </c>
      <c r="H31" s="121">
        <v>794784</v>
      </c>
      <c r="I31" s="119">
        <v>0</v>
      </c>
      <c r="J31" s="120">
        <v>1255723</v>
      </c>
      <c r="K31" s="121">
        <v>1255723</v>
      </c>
    </row>
    <row r="32" spans="2:15" ht="13.9" customHeight="1">
      <c r="B32" s="97" t="s">
        <v>171</v>
      </c>
      <c r="C32" s="122">
        <v>39223</v>
      </c>
      <c r="D32" s="123">
        <v>1056573</v>
      </c>
      <c r="E32" s="124">
        <v>1095796</v>
      </c>
      <c r="F32" s="122">
        <v>15789</v>
      </c>
      <c r="G32" s="123">
        <v>837978</v>
      </c>
      <c r="H32" s="124">
        <v>853767</v>
      </c>
      <c r="I32" s="122">
        <v>29436</v>
      </c>
      <c r="J32" s="123">
        <v>1371362</v>
      </c>
      <c r="K32" s="124">
        <v>1400798</v>
      </c>
    </row>
    <row r="33" spans="2:11" ht="13.9" customHeight="1">
      <c r="B33" s="100" t="s">
        <v>216</v>
      </c>
      <c r="C33" s="127">
        <v>-88626</v>
      </c>
      <c r="D33" s="128">
        <v>1177081</v>
      </c>
      <c r="E33" s="129">
        <v>1088455</v>
      </c>
      <c r="F33" s="127">
        <v>-110888</v>
      </c>
      <c r="G33" s="128">
        <v>678742</v>
      </c>
      <c r="H33" s="129">
        <v>567854</v>
      </c>
      <c r="I33" s="127">
        <v>50653</v>
      </c>
      <c r="J33" s="128">
        <v>1290877</v>
      </c>
      <c r="K33" s="129">
        <v>1341530</v>
      </c>
    </row>
    <row r="34" spans="2:11" ht="13.9" customHeight="1">
      <c r="B34" s="80" t="s">
        <v>213</v>
      </c>
      <c r="C34" s="119">
        <v>-87528</v>
      </c>
      <c r="D34" s="120">
        <v>0</v>
      </c>
      <c r="E34" s="121">
        <v>-87528</v>
      </c>
      <c r="F34" s="119">
        <v>-63228</v>
      </c>
      <c r="G34" s="120">
        <v>0</v>
      </c>
      <c r="H34" s="121">
        <v>-63228</v>
      </c>
      <c r="I34" s="119">
        <v>23188</v>
      </c>
      <c r="J34" s="120">
        <v>0</v>
      </c>
      <c r="K34" s="121">
        <v>23188</v>
      </c>
    </row>
    <row r="35" spans="2:11" ht="13.9" customHeight="1">
      <c r="B35" s="80" t="s">
        <v>215</v>
      </c>
      <c r="C35" s="119">
        <v>638</v>
      </c>
      <c r="D35" s="120">
        <v>0</v>
      </c>
      <c r="E35" s="121">
        <v>638</v>
      </c>
      <c r="F35" s="119">
        <v>-351</v>
      </c>
      <c r="G35" s="120">
        <v>0</v>
      </c>
      <c r="H35" s="121">
        <v>-351</v>
      </c>
      <c r="I35" s="119">
        <v>-182</v>
      </c>
      <c r="J35" s="120">
        <v>0</v>
      </c>
      <c r="K35" s="121">
        <v>-182</v>
      </c>
    </row>
    <row r="36" spans="2:11" ht="13.9" customHeight="1">
      <c r="B36" s="80" t="s">
        <v>131</v>
      </c>
      <c r="C36" s="119">
        <v>0</v>
      </c>
      <c r="D36" s="120">
        <v>45410</v>
      </c>
      <c r="E36" s="121">
        <v>45410</v>
      </c>
      <c r="F36" s="119">
        <v>0</v>
      </c>
      <c r="G36" s="120">
        <v>622422</v>
      </c>
      <c r="H36" s="121">
        <v>622422</v>
      </c>
      <c r="I36" s="119">
        <v>0</v>
      </c>
      <c r="J36" s="120">
        <v>328070</v>
      </c>
      <c r="K36" s="121">
        <v>328070</v>
      </c>
    </row>
    <row r="37" spans="2:11" ht="13.9" customHeight="1">
      <c r="B37" s="80" t="s">
        <v>37</v>
      </c>
      <c r="C37" s="119">
        <v>0</v>
      </c>
      <c r="D37" s="120">
        <v>249047</v>
      </c>
      <c r="E37" s="121">
        <v>249047</v>
      </c>
      <c r="F37" s="119">
        <v>0</v>
      </c>
      <c r="G37" s="120">
        <v>184327</v>
      </c>
      <c r="H37" s="121">
        <v>184327</v>
      </c>
      <c r="I37" s="119">
        <v>0</v>
      </c>
      <c r="J37" s="120">
        <v>291366</v>
      </c>
      <c r="K37" s="121">
        <v>291366</v>
      </c>
    </row>
    <row r="38" spans="2:11" ht="13.9" customHeight="1">
      <c r="B38" s="104" t="s">
        <v>7</v>
      </c>
      <c r="C38" s="130">
        <v>-86890</v>
      </c>
      <c r="D38" s="106">
        <v>294457</v>
      </c>
      <c r="E38" s="107">
        <v>207567</v>
      </c>
      <c r="F38" s="130">
        <v>-63579</v>
      </c>
      <c r="G38" s="106">
        <v>806749</v>
      </c>
      <c r="H38" s="107">
        <v>743170</v>
      </c>
      <c r="I38" s="130">
        <v>23006</v>
      </c>
      <c r="J38" s="106">
        <v>619436</v>
      </c>
      <c r="K38" s="107">
        <v>642442</v>
      </c>
    </row>
    <row r="39" spans="2:11" ht="13.9" customHeight="1">
      <c r="B39" s="131" t="s">
        <v>132</v>
      </c>
      <c r="C39" s="127">
        <v>-175516</v>
      </c>
      <c r="D39" s="128">
        <v>1471538</v>
      </c>
      <c r="E39" s="129">
        <v>1296022</v>
      </c>
      <c r="F39" s="127">
        <v>-174467</v>
      </c>
      <c r="G39" s="128">
        <v>1485491</v>
      </c>
      <c r="H39" s="129">
        <v>1311024</v>
      </c>
      <c r="I39" s="127">
        <v>73659</v>
      </c>
      <c r="J39" s="128">
        <v>1910313</v>
      </c>
      <c r="K39" s="129">
        <v>1983972</v>
      </c>
    </row>
    <row r="40" spans="2:11" ht="13.9" customHeight="1">
      <c r="B40" s="94" t="s">
        <v>133</v>
      </c>
      <c r="C40" s="119">
        <v>-17891</v>
      </c>
      <c r="D40" s="120">
        <v>6657</v>
      </c>
      <c r="E40" s="121">
        <v>-11234</v>
      </c>
      <c r="F40" s="119">
        <v>-41999</v>
      </c>
      <c r="G40" s="120">
        <v>-52214</v>
      </c>
      <c r="H40" s="121">
        <v>-94213</v>
      </c>
      <c r="I40" s="119">
        <v>245759</v>
      </c>
      <c r="J40" s="120">
        <v>27204</v>
      </c>
      <c r="K40" s="121">
        <v>272963</v>
      </c>
    </row>
    <row r="41" spans="2:11" ht="13.9" customHeight="1" thickBot="1">
      <c r="B41" s="110" t="s">
        <v>156</v>
      </c>
      <c r="C41" s="132">
        <v>-106517</v>
      </c>
      <c r="D41" s="133">
        <v>1183738</v>
      </c>
      <c r="E41" s="134">
        <v>1077221</v>
      </c>
      <c r="F41" s="132">
        <v>-152887</v>
      </c>
      <c r="G41" s="133">
        <v>626528</v>
      </c>
      <c r="H41" s="134">
        <v>473641</v>
      </c>
      <c r="I41" s="132">
        <v>296412</v>
      </c>
      <c r="J41" s="133">
        <v>1318081</v>
      </c>
      <c r="K41" s="134">
        <v>1614493</v>
      </c>
    </row>
    <row r="42" spans="2:11" ht="13.9" customHeight="1"/>
    <row r="43" spans="2:11" ht="15.75" thickBot="1">
      <c r="F43" s="11"/>
    </row>
    <row r="44" spans="2:11">
      <c r="B44" s="542" t="s">
        <v>218</v>
      </c>
      <c r="C44" s="572" t="s">
        <v>219</v>
      </c>
      <c r="D44" s="570"/>
      <c r="E44" s="571"/>
      <c r="F44" s="572" t="s">
        <v>339</v>
      </c>
      <c r="G44" s="570"/>
      <c r="H44" s="570"/>
      <c r="I44" s="572" t="s">
        <v>340</v>
      </c>
      <c r="J44" s="570"/>
      <c r="K44" s="571"/>
    </row>
    <row r="45" spans="2:11" ht="15.75" thickBot="1">
      <c r="B45" s="543"/>
      <c r="C45" s="541" t="s">
        <v>0</v>
      </c>
      <c r="D45" s="539" t="s">
        <v>1</v>
      </c>
      <c r="E45" s="540" t="s">
        <v>169</v>
      </c>
      <c r="F45" s="541" t="s">
        <v>0</v>
      </c>
      <c r="G45" s="539" t="s">
        <v>1</v>
      </c>
      <c r="H45" s="540" t="s">
        <v>169</v>
      </c>
      <c r="I45" s="541" t="s">
        <v>0</v>
      </c>
      <c r="J45" s="539" t="s">
        <v>1</v>
      </c>
      <c r="K45" s="540" t="s">
        <v>169</v>
      </c>
    </row>
    <row r="46" spans="2:11">
      <c r="B46" s="115" t="s">
        <v>2</v>
      </c>
      <c r="C46" s="135">
        <v>-0.12789984670413898</v>
      </c>
      <c r="D46" s="136">
        <v>0.11628561790220757</v>
      </c>
      <c r="E46" s="137">
        <v>9.7202734021880358E-2</v>
      </c>
      <c r="F46" s="138">
        <v>-0.14286342063631569</v>
      </c>
      <c r="G46" s="139">
        <v>8.0579895456997286E-2</v>
      </c>
      <c r="H46" s="140">
        <v>6.6700484058814971E-2</v>
      </c>
      <c r="I46" s="138">
        <v>-0.134905579765872</v>
      </c>
      <c r="J46" s="139">
        <v>-4.6511074610477439E-2</v>
      </c>
      <c r="K46" s="141">
        <v>-5.0923084599988143E-2</v>
      </c>
    </row>
    <row r="47" spans="2:11">
      <c r="B47" s="80" t="s">
        <v>3</v>
      </c>
      <c r="C47" s="142">
        <v>-0.44125692894680008</v>
      </c>
      <c r="D47" s="137">
        <v>1.2657731778879956E-2</v>
      </c>
      <c r="E47" s="143">
        <v>-2.5100228537747651E-2</v>
      </c>
      <c r="F47" s="144">
        <v>-3.3093750287591685E-2</v>
      </c>
      <c r="G47" s="140">
        <v>1.4041511791405368E-2</v>
      </c>
      <c r="H47" s="141">
        <v>1.1794359924974497E-2</v>
      </c>
      <c r="I47" s="144">
        <v>7.8960643411221623E-2</v>
      </c>
      <c r="J47" s="140">
        <v>4.1039653037061533E-3</v>
      </c>
      <c r="K47" s="141">
        <v>7.5143954725431211E-3</v>
      </c>
    </row>
    <row r="48" spans="2:11">
      <c r="B48" s="80" t="s">
        <v>4</v>
      </c>
      <c r="C48" s="142">
        <v>-3.1258431625375963E-2</v>
      </c>
      <c r="D48" s="137">
        <v>-1.2951791608662926E-2</v>
      </c>
      <c r="E48" s="143">
        <v>-1.4231246692542743E-2</v>
      </c>
      <c r="F48" s="144">
        <v>-0.15182898405410872</v>
      </c>
      <c r="G48" s="140">
        <v>-3.846783358183397E-2</v>
      </c>
      <c r="H48" s="141">
        <v>-4.6253818088532336E-2</v>
      </c>
      <c r="I48" s="144">
        <v>4.9617443273240733E-2</v>
      </c>
      <c r="J48" s="140">
        <v>1.584495977260071E-3</v>
      </c>
      <c r="K48" s="141">
        <v>4.5183543233457734E-3</v>
      </c>
    </row>
    <row r="49" spans="2:11">
      <c r="B49" s="87" t="s">
        <v>5</v>
      </c>
      <c r="C49" s="145">
        <v>-0.12115770241123246</v>
      </c>
      <c r="D49" s="146">
        <v>9.0188825650304328E-3</v>
      </c>
      <c r="E49" s="147">
        <v>-5.0919152787423042E-4</v>
      </c>
      <c r="F49" s="148">
        <v>-0.13659679591623275</v>
      </c>
      <c r="G49" s="149">
        <v>-1.1810786506586585E-2</v>
      </c>
      <c r="H49" s="150">
        <v>-1.9841798863551745E-2</v>
      </c>
      <c r="I49" s="148">
        <v>2.6497998006749079E-2</v>
      </c>
      <c r="J49" s="149">
        <v>-6.0410495641527416E-3</v>
      </c>
      <c r="K49" s="150">
        <v>-4.1963454665407511E-3</v>
      </c>
    </row>
    <row r="50" spans="2:11">
      <c r="B50" s="90" t="s">
        <v>170</v>
      </c>
      <c r="C50" s="151">
        <v>0.22413142857142856</v>
      </c>
      <c r="D50" s="152">
        <v>5.1421988595440567E-2</v>
      </c>
      <c r="E50" s="153">
        <v>6.2665967269710535E-2</v>
      </c>
      <c r="F50" s="154">
        <v>7.3703570578322594E-2</v>
      </c>
      <c r="G50" s="155">
        <v>1.6347400231998804E-2</v>
      </c>
      <c r="H50" s="156">
        <v>2.0648854988555836E-2</v>
      </c>
      <c r="I50" s="154">
        <v>0.12797593169052049</v>
      </c>
      <c r="J50" s="155">
        <v>4.3061327919465237E-2</v>
      </c>
      <c r="K50" s="156">
        <v>4.9760569597741146E-2</v>
      </c>
    </row>
    <row r="51" spans="2:11" ht="15" customHeight="1">
      <c r="B51" s="94" t="s">
        <v>338</v>
      </c>
      <c r="C51" s="142"/>
      <c r="D51" s="137">
        <v>9.226576697358975E-2</v>
      </c>
      <c r="E51" s="143">
        <v>9.226576697358975E-2</v>
      </c>
      <c r="F51" s="144"/>
      <c r="G51" s="140">
        <v>7.2396679851301438E-2</v>
      </c>
      <c r="H51" s="141">
        <v>7.2396679851301438E-2</v>
      </c>
      <c r="I51" s="144"/>
      <c r="J51" s="140">
        <v>0.10666155778742946</v>
      </c>
      <c r="K51" s="141">
        <v>0.10666155778742946</v>
      </c>
    </row>
    <row r="52" spans="2:11">
      <c r="B52" s="97" t="s">
        <v>171</v>
      </c>
      <c r="C52" s="145">
        <v>0.22413142857142856</v>
      </c>
      <c r="D52" s="146">
        <v>8.4096175818508076E-2</v>
      </c>
      <c r="E52" s="147">
        <v>8.6019908367032702E-2</v>
      </c>
      <c r="F52" s="148">
        <v>7.3703570578322594E-2</v>
      </c>
      <c r="G52" s="149">
        <v>6.1523572149441888E-2</v>
      </c>
      <c r="H52" s="150">
        <v>6.1712173503926118E-2</v>
      </c>
      <c r="I52" s="148">
        <v>0.12797593169052049</v>
      </c>
      <c r="J52" s="149">
        <v>9.4848702651798095E-2</v>
      </c>
      <c r="K52" s="150">
        <v>9.5367455251167785E-2</v>
      </c>
    </row>
    <row r="53" spans="2:11">
      <c r="B53" s="100" t="s">
        <v>216</v>
      </c>
      <c r="C53" s="157">
        <v>-7.2040304724002385E-2</v>
      </c>
      <c r="D53" s="158">
        <v>4.5402250724370638E-2</v>
      </c>
      <c r="E53" s="159">
        <v>4.0081806353455429E-2</v>
      </c>
      <c r="F53" s="160">
        <v>-9.7133677060832063E-2</v>
      </c>
      <c r="G53" s="161">
        <v>2.5043344406034972E-2</v>
      </c>
      <c r="H53" s="162">
        <v>2.0105088844145923E-2</v>
      </c>
      <c r="I53" s="160">
        <v>4.9143603366210216E-2</v>
      </c>
      <c r="J53" s="161">
        <v>4.6465459375888182E-2</v>
      </c>
      <c r="K53" s="162">
        <v>4.6561266210437775E-2</v>
      </c>
    </row>
    <row r="54" spans="2:11">
      <c r="B54" s="80" t="s">
        <v>213</v>
      </c>
      <c r="C54" s="142">
        <v>-0.3857218402961396</v>
      </c>
      <c r="D54" s="137"/>
      <c r="E54" s="143">
        <v>-0.3857218402961396</v>
      </c>
      <c r="F54" s="144">
        <v>-0.45359848484848486</v>
      </c>
      <c r="G54" s="140"/>
      <c r="H54" s="141">
        <v>-0.45359848484848486</v>
      </c>
      <c r="I54" s="144">
        <v>0.30444829578278454</v>
      </c>
      <c r="J54" s="140"/>
      <c r="K54" s="141">
        <v>0.30444829578278454</v>
      </c>
    </row>
    <row r="55" spans="2:11">
      <c r="B55" s="80" t="s">
        <v>215</v>
      </c>
      <c r="C55" s="142">
        <v>0.96084337349397586</v>
      </c>
      <c r="D55" s="137"/>
      <c r="E55" s="143">
        <v>0.96084337349397586</v>
      </c>
      <c r="F55" s="144">
        <v>-0.2695852534562212</v>
      </c>
      <c r="G55" s="140"/>
      <c r="H55" s="141">
        <v>-0.2695852534562212</v>
      </c>
      <c r="I55" s="144">
        <v>-0.19137749737118823</v>
      </c>
      <c r="J55" s="140"/>
      <c r="K55" s="141">
        <v>-0.19137749737118823</v>
      </c>
    </row>
    <row r="56" spans="2:11">
      <c r="B56" s="80" t="s">
        <v>131</v>
      </c>
      <c r="C56" s="142"/>
      <c r="D56" s="137">
        <v>3.5286456714450895E-2</v>
      </c>
      <c r="E56" s="143">
        <v>3.5286456714450895E-2</v>
      </c>
      <c r="F56" s="144"/>
      <c r="G56" s="140">
        <v>0.46717645946201547</v>
      </c>
      <c r="H56" s="141">
        <v>0.46717645946201547</v>
      </c>
      <c r="I56" s="144"/>
      <c r="J56" s="140">
        <v>0.16783409251824294</v>
      </c>
      <c r="K56" s="141">
        <v>0.16783409251824294</v>
      </c>
    </row>
    <row r="57" spans="2:11">
      <c r="B57" s="80" t="s">
        <v>37</v>
      </c>
      <c r="C57" s="142"/>
      <c r="D57" s="137">
        <v>6.2472908430495071E-2</v>
      </c>
      <c r="E57" s="143">
        <v>6.2472908430495071E-2</v>
      </c>
      <c r="F57" s="144"/>
      <c r="G57" s="140">
        <v>4.351925982292168E-2</v>
      </c>
      <c r="H57" s="141">
        <v>4.351925982292168E-2</v>
      </c>
      <c r="I57" s="144"/>
      <c r="J57" s="140">
        <v>6.592208701916398E-2</v>
      </c>
      <c r="K57" s="141">
        <v>6.592208701916398E-2</v>
      </c>
    </row>
    <row r="58" spans="2:11">
      <c r="B58" s="104" t="s">
        <v>7</v>
      </c>
      <c r="C58" s="145">
        <v>-0.38179309617547807</v>
      </c>
      <c r="D58" s="146">
        <v>5.5838423051950019E-2</v>
      </c>
      <c r="E58" s="147">
        <v>3.7732868444780548E-2</v>
      </c>
      <c r="F58" s="148">
        <v>-0.45189560322401806</v>
      </c>
      <c r="G58" s="149">
        <v>0.14489461160203621</v>
      </c>
      <c r="H58" s="150">
        <v>0.1301859481438907</v>
      </c>
      <c r="I58" s="148">
        <v>0.29833365752447644</v>
      </c>
      <c r="J58" s="149">
        <v>9.7172802859858104E-2</v>
      </c>
      <c r="K58" s="150">
        <v>9.957721201104143E-2</v>
      </c>
    </row>
    <row r="59" spans="2:11">
      <c r="B59" s="131" t="s">
        <v>132</v>
      </c>
      <c r="C59" s="163">
        <v>-0.12039686873204501</v>
      </c>
      <c r="D59" s="164">
        <v>4.7166213900868892E-2</v>
      </c>
      <c r="E59" s="165">
        <v>3.968613333389677E-2</v>
      </c>
      <c r="F59" s="166">
        <v>-0.1360582891937587</v>
      </c>
      <c r="G59" s="167">
        <v>4.5468846641971421E-2</v>
      </c>
      <c r="H59" s="168">
        <v>3.8613111918630379E-2</v>
      </c>
      <c r="I59" s="166">
        <v>6.6489503343927628E-2</v>
      </c>
      <c r="J59" s="167">
        <v>5.5929037855529627E-2</v>
      </c>
      <c r="K59" s="168">
        <v>5.6260799482347967E-2</v>
      </c>
    </row>
    <row r="60" spans="2:11">
      <c r="B60" s="80" t="s">
        <v>133</v>
      </c>
      <c r="C60" s="169">
        <v>-3.7294601923743577E-3</v>
      </c>
      <c r="D60" s="170">
        <v>8.3901118429510202E-3</v>
      </c>
      <c r="E60" s="171">
        <v>-2.0094289690828051E-3</v>
      </c>
      <c r="F60" s="172">
        <v>-8.7876554772040698E-3</v>
      </c>
      <c r="G60" s="173">
        <v>-6.5260076666279213E-2</v>
      </c>
      <c r="H60" s="174">
        <v>-1.688583862556052E-2</v>
      </c>
      <c r="I60" s="172">
        <v>5.1877232671052972E-2</v>
      </c>
      <c r="J60" s="173">
        <v>3.6374965402064779E-2</v>
      </c>
      <c r="K60" s="174">
        <v>4.9763581830074989E-2</v>
      </c>
    </row>
    <row r="61" spans="2:11" ht="15.75" thickBot="1">
      <c r="B61" s="110" t="s">
        <v>156</v>
      </c>
      <c r="C61" s="175">
        <v>-1.7672022121508695E-2</v>
      </c>
      <c r="D61" s="176">
        <v>4.4303158612379941E-2</v>
      </c>
      <c r="E61" s="177">
        <v>3.2895779943371013E-2</v>
      </c>
      <c r="F61" s="178">
        <v>-2.5821493957020193E-2</v>
      </c>
      <c r="G61" s="179">
        <v>2.2453962563803227E-2</v>
      </c>
      <c r="H61" s="180">
        <v>1.4003228091449839E-2</v>
      </c>
      <c r="I61" s="178">
        <v>5.1388748989473536E-2</v>
      </c>
      <c r="J61" s="179">
        <v>4.6200943738244765E-2</v>
      </c>
      <c r="K61" s="180">
        <v>4.7073414610380011E-2</v>
      </c>
    </row>
    <row r="62" spans="2:11" ht="15.75" thickBot="1"/>
    <row r="63" spans="2:11" ht="15.75" thickBot="1"/>
    <row r="64" spans="2:11" ht="14.25" customHeight="1" thickBot="1">
      <c r="B64" s="573" t="s">
        <v>134</v>
      </c>
      <c r="C64" s="575" t="s">
        <v>222</v>
      </c>
      <c r="D64" s="576"/>
      <c r="E64" s="577"/>
      <c r="F64" s="575" t="s">
        <v>223</v>
      </c>
      <c r="G64" s="576"/>
      <c r="H64" s="577"/>
    </row>
    <row r="65" spans="2:13" ht="15.75" thickBot="1">
      <c r="B65" s="574"/>
      <c r="C65" s="544">
        <v>2020</v>
      </c>
      <c r="D65" s="544">
        <v>2021</v>
      </c>
      <c r="E65" s="545">
        <v>2022</v>
      </c>
      <c r="F65" s="544">
        <v>2020</v>
      </c>
      <c r="G65" s="544">
        <v>2021</v>
      </c>
      <c r="H65" s="545">
        <v>2022</v>
      </c>
    </row>
    <row r="66" spans="2:13">
      <c r="B66" s="115" t="s">
        <v>2</v>
      </c>
      <c r="C66" s="181">
        <f t="shared" ref="C66:C81" si="7">C5/E5</f>
        <v>6.2116028533993305E-2</v>
      </c>
      <c r="D66" s="181">
        <f t="shared" ref="D66:D81" si="8">F5/H5</f>
        <v>4.9912717784375185E-2</v>
      </c>
      <c r="E66" s="182">
        <f t="shared" ref="E66:E74" si="9">I5/K5</f>
        <v>4.5496010864182437E-2</v>
      </c>
      <c r="F66" s="181">
        <f t="shared" ref="F66:F81" si="10">D5/E5</f>
        <v>0.93788397146600666</v>
      </c>
      <c r="G66" s="181">
        <f t="shared" ref="G66:G81" si="11">G5/H5</f>
        <v>0.95008728221562477</v>
      </c>
      <c r="H66" s="182">
        <f t="shared" ref="H66:H74" si="12">J5/K5</f>
        <v>0.95450398913581758</v>
      </c>
    </row>
    <row r="67" spans="2:13">
      <c r="B67" s="80" t="s">
        <v>3</v>
      </c>
      <c r="C67" s="183">
        <f t="shared" si="7"/>
        <v>4.7674538494444384E-2</v>
      </c>
      <c r="D67" s="183">
        <f t="shared" si="8"/>
        <v>4.5559464500129439E-2</v>
      </c>
      <c r="E67" s="184">
        <f t="shared" si="9"/>
        <v>4.8790239972179135E-2</v>
      </c>
      <c r="F67" s="183">
        <f t="shared" si="10"/>
        <v>0.95232546150555564</v>
      </c>
      <c r="G67" s="183">
        <f t="shared" si="11"/>
        <v>0.95444053549987051</v>
      </c>
      <c r="H67" s="184">
        <f t="shared" si="12"/>
        <v>0.95120976002782087</v>
      </c>
    </row>
    <row r="68" spans="2:13">
      <c r="B68" s="80" t="s">
        <v>4</v>
      </c>
      <c r="C68" s="183">
        <f t="shared" si="7"/>
        <v>6.8683005370544628E-2</v>
      </c>
      <c r="D68" s="183">
        <f t="shared" si="8"/>
        <v>6.1080123357976919E-2</v>
      </c>
      <c r="E68" s="184">
        <f t="shared" si="9"/>
        <v>6.3822390738693446E-2</v>
      </c>
      <c r="F68" s="183">
        <f t="shared" si="10"/>
        <v>0.93131699462945539</v>
      </c>
      <c r="G68" s="183">
        <f t="shared" si="11"/>
        <v>0.93891987664202303</v>
      </c>
      <c r="H68" s="184">
        <f t="shared" si="12"/>
        <v>0.93617760926130655</v>
      </c>
    </row>
    <row r="69" spans="2:13">
      <c r="B69" s="87" t="s">
        <v>5</v>
      </c>
      <c r="C69" s="185">
        <f t="shared" si="7"/>
        <v>6.4358275378460422E-2</v>
      </c>
      <c r="D69" s="185">
        <f t="shared" si="8"/>
        <v>5.6692012683912267E-2</v>
      </c>
      <c r="E69" s="186">
        <f t="shared" si="9"/>
        <v>5.8439469726864542E-2</v>
      </c>
      <c r="F69" s="185">
        <f t="shared" si="10"/>
        <v>0.93564172462153961</v>
      </c>
      <c r="G69" s="185">
        <f t="shared" si="11"/>
        <v>0.94330798731608778</v>
      </c>
      <c r="H69" s="186">
        <f t="shared" si="12"/>
        <v>0.94156053027313547</v>
      </c>
    </row>
    <row r="70" spans="2:13">
      <c r="B70" s="90" t="s">
        <v>170</v>
      </c>
      <c r="C70" s="183">
        <f t="shared" si="7"/>
        <v>7.499550145318816E-2</v>
      </c>
      <c r="D70" s="183">
        <f t="shared" si="8"/>
        <v>7.8893869614445195E-2</v>
      </c>
      <c r="E70" s="184">
        <f t="shared" si="9"/>
        <v>8.4772079139078901E-2</v>
      </c>
      <c r="F70" s="183">
        <f t="shared" si="10"/>
        <v>0.92500449854681188</v>
      </c>
      <c r="G70" s="183">
        <f t="shared" si="11"/>
        <v>0.92110613038555478</v>
      </c>
      <c r="H70" s="184">
        <f t="shared" si="12"/>
        <v>0.91522792086092108</v>
      </c>
    </row>
    <row r="71" spans="2:13">
      <c r="B71" s="94" t="s">
        <v>273</v>
      </c>
      <c r="C71" s="183">
        <f t="shared" si="7"/>
        <v>0</v>
      </c>
      <c r="D71" s="183">
        <f t="shared" si="8"/>
        <v>0</v>
      </c>
      <c r="E71" s="184">
        <f t="shared" si="9"/>
        <v>0</v>
      </c>
      <c r="F71" s="183">
        <f t="shared" si="10"/>
        <v>1</v>
      </c>
      <c r="G71" s="183">
        <f t="shared" si="11"/>
        <v>1</v>
      </c>
      <c r="H71" s="184">
        <f t="shared" si="12"/>
        <v>1</v>
      </c>
    </row>
    <row r="72" spans="2:13">
      <c r="B72" s="97" t="s">
        <v>171</v>
      </c>
      <c r="C72" s="185">
        <f t="shared" si="7"/>
        <v>1.5484513859790276E-2</v>
      </c>
      <c r="D72" s="185">
        <f t="shared" si="8"/>
        <v>1.5659402081693152E-2</v>
      </c>
      <c r="E72" s="186">
        <f t="shared" si="9"/>
        <v>1.6125573722440098E-2</v>
      </c>
      <c r="F72" s="185">
        <f t="shared" si="10"/>
        <v>0.98451548614020967</v>
      </c>
      <c r="G72" s="185">
        <f t="shared" si="11"/>
        <v>0.98434059791830686</v>
      </c>
      <c r="H72" s="186">
        <f t="shared" si="12"/>
        <v>0.98387442627755994</v>
      </c>
    </row>
    <row r="73" spans="2:13">
      <c r="B73" s="100" t="s">
        <v>216</v>
      </c>
      <c r="C73" s="187">
        <f t="shared" si="7"/>
        <v>4.0418857020738913E-2</v>
      </c>
      <c r="D73" s="187">
        <f t="shared" si="8"/>
        <v>3.5773593539335805E-2</v>
      </c>
      <c r="E73" s="188">
        <f t="shared" si="9"/>
        <v>3.5861863077655938E-2</v>
      </c>
      <c r="F73" s="187">
        <f t="shared" si="10"/>
        <v>0.95958114297926111</v>
      </c>
      <c r="G73" s="187">
        <f t="shared" si="11"/>
        <v>0.96422640646066415</v>
      </c>
      <c r="H73" s="188">
        <f t="shared" si="12"/>
        <v>0.96413813692234407</v>
      </c>
    </row>
    <row r="74" spans="2:13">
      <c r="B74" s="80" t="s">
        <v>213</v>
      </c>
      <c r="C74" s="189">
        <f t="shared" si="7"/>
        <v>1</v>
      </c>
      <c r="D74" s="189">
        <f t="shared" si="8"/>
        <v>1</v>
      </c>
      <c r="E74" s="190">
        <f t="shared" si="9"/>
        <v>1</v>
      </c>
      <c r="F74" s="189">
        <f t="shared" si="10"/>
        <v>0</v>
      </c>
      <c r="G74" s="189">
        <f t="shared" si="11"/>
        <v>0</v>
      </c>
      <c r="H74" s="190">
        <f t="shared" si="12"/>
        <v>0</v>
      </c>
    </row>
    <row r="75" spans="2:13">
      <c r="B75" s="80" t="s">
        <v>215</v>
      </c>
      <c r="C75" s="183">
        <f t="shared" si="7"/>
        <v>1</v>
      </c>
      <c r="D75" s="183">
        <f t="shared" si="8"/>
        <v>1</v>
      </c>
      <c r="E75" s="184"/>
      <c r="F75" s="183">
        <f t="shared" si="10"/>
        <v>0</v>
      </c>
      <c r="G75" s="183">
        <f t="shared" si="11"/>
        <v>0</v>
      </c>
      <c r="H75" s="184"/>
    </row>
    <row r="76" spans="2:13">
      <c r="B76" s="80" t="s">
        <v>131</v>
      </c>
      <c r="C76" s="183">
        <f t="shared" si="7"/>
        <v>0</v>
      </c>
      <c r="D76" s="183">
        <f t="shared" si="8"/>
        <v>0</v>
      </c>
      <c r="E76" s="184">
        <f t="shared" ref="E76:E81" si="13">I15/K15</f>
        <v>0</v>
      </c>
      <c r="F76" s="183">
        <f t="shared" si="10"/>
        <v>1</v>
      </c>
      <c r="G76" s="183">
        <f t="shared" si="11"/>
        <v>1</v>
      </c>
      <c r="H76" s="184">
        <f t="shared" ref="H76:H81" si="14">J15/K15</f>
        <v>1</v>
      </c>
    </row>
    <row r="77" spans="2:13">
      <c r="B77" s="80" t="s">
        <v>37</v>
      </c>
      <c r="C77" s="183">
        <f t="shared" si="7"/>
        <v>0</v>
      </c>
      <c r="D77" s="183">
        <f t="shared" si="8"/>
        <v>0</v>
      </c>
      <c r="E77" s="184">
        <f t="shared" si="13"/>
        <v>0</v>
      </c>
      <c r="F77" s="183">
        <f t="shared" si="10"/>
        <v>1</v>
      </c>
      <c r="G77" s="183">
        <f t="shared" si="11"/>
        <v>1</v>
      </c>
      <c r="H77" s="184">
        <f t="shared" si="14"/>
        <v>1</v>
      </c>
      <c r="L77" s="191"/>
      <c r="M77" s="191"/>
    </row>
    <row r="78" spans="2:13">
      <c r="B78" s="104" t="s">
        <v>7</v>
      </c>
      <c r="C78" s="192">
        <f t="shared" si="7"/>
        <v>2.4646287912801323E-2</v>
      </c>
      <c r="D78" s="192">
        <f t="shared" si="8"/>
        <v>1.1952669196957018E-2</v>
      </c>
      <c r="E78" s="193">
        <f t="shared" si="13"/>
        <v>1.4113199642690959E-2</v>
      </c>
      <c r="F78" s="192">
        <f t="shared" si="10"/>
        <v>0.97535371208719868</v>
      </c>
      <c r="G78" s="192">
        <f t="shared" si="11"/>
        <v>0.98804733080304297</v>
      </c>
      <c r="H78" s="193">
        <f t="shared" si="14"/>
        <v>0.98588680035730902</v>
      </c>
      <c r="L78" s="191"/>
      <c r="M78" s="191"/>
    </row>
    <row r="79" spans="2:13">
      <c r="B79" s="109" t="s">
        <v>132</v>
      </c>
      <c r="C79" s="194">
        <f t="shared" si="7"/>
        <v>3.776699660785162E-2</v>
      </c>
      <c r="D79" s="194">
        <f t="shared" si="8"/>
        <v>3.1415435918314402E-2</v>
      </c>
      <c r="E79" s="195">
        <f t="shared" si="13"/>
        <v>3.1719659260549912E-2</v>
      </c>
      <c r="F79" s="194">
        <f t="shared" si="10"/>
        <v>0.96223300339214834</v>
      </c>
      <c r="G79" s="194">
        <f t="shared" si="11"/>
        <v>0.96858456408168558</v>
      </c>
      <c r="H79" s="195">
        <f t="shared" si="14"/>
        <v>0.96828034073945013</v>
      </c>
      <c r="L79" s="191"/>
      <c r="M79" s="191"/>
    </row>
    <row r="80" spans="2:13">
      <c r="B80" s="196" t="s">
        <v>133</v>
      </c>
      <c r="C80" s="197">
        <f t="shared" si="7"/>
        <v>0.85659932799334126</v>
      </c>
      <c r="D80" s="197">
        <f t="shared" si="8"/>
        <v>0.86365537348164045</v>
      </c>
      <c r="E80" s="198">
        <f t="shared" si="13"/>
        <v>0.86539430397805961</v>
      </c>
      <c r="F80" s="197">
        <f t="shared" si="10"/>
        <v>0.14340067200665876</v>
      </c>
      <c r="G80" s="197">
        <f t="shared" si="11"/>
        <v>0.1363446265183596</v>
      </c>
      <c r="H80" s="198">
        <f t="shared" si="14"/>
        <v>0.13460569602194034</v>
      </c>
      <c r="L80" s="191"/>
      <c r="M80" s="191"/>
    </row>
    <row r="81" spans="2:13" ht="15.75" thickBot="1">
      <c r="B81" s="199" t="s">
        <v>156</v>
      </c>
      <c r="C81" s="200">
        <f t="shared" si="7"/>
        <v>0.1750523989080911</v>
      </c>
      <c r="D81" s="200">
        <f t="shared" si="8"/>
        <v>0.16817725991710961</v>
      </c>
      <c r="E81" s="201">
        <f t="shared" si="13"/>
        <v>0.16887037379181544</v>
      </c>
      <c r="F81" s="200">
        <f t="shared" si="10"/>
        <v>0.8249476010919089</v>
      </c>
      <c r="G81" s="200">
        <f t="shared" si="11"/>
        <v>0.83182274008289037</v>
      </c>
      <c r="H81" s="201">
        <f t="shared" si="14"/>
        <v>0.83112962620818454</v>
      </c>
      <c r="L81" s="191"/>
      <c r="M81" s="191"/>
    </row>
    <row r="82" spans="2:13">
      <c r="I82" s="191"/>
      <c r="J82" s="191"/>
      <c r="K82" s="191"/>
      <c r="L82" s="191"/>
      <c r="M82" s="191"/>
    </row>
    <row r="83" spans="2:13" ht="168.75" customHeight="1">
      <c r="B83" s="568" t="s">
        <v>816</v>
      </c>
      <c r="C83" s="568"/>
      <c r="D83" s="568"/>
      <c r="E83" s="568"/>
      <c r="F83" s="568"/>
      <c r="G83" s="568"/>
      <c r="H83" s="568"/>
      <c r="I83" s="202"/>
      <c r="J83" s="202"/>
      <c r="K83" s="202"/>
      <c r="L83" s="191"/>
      <c r="M83" s="191"/>
    </row>
    <row r="84" spans="2:13" ht="14.25" customHeight="1">
      <c r="B84" s="569" t="s">
        <v>659</v>
      </c>
      <c r="C84" s="569"/>
      <c r="D84" s="569"/>
      <c r="E84" s="569"/>
      <c r="F84" s="569"/>
      <c r="G84" s="569"/>
      <c r="H84" s="569"/>
      <c r="I84" s="252"/>
      <c r="J84" s="252"/>
      <c r="K84" s="252"/>
    </row>
    <row r="85" spans="2:13" ht="15" customHeight="1">
      <c r="B85" s="202"/>
      <c r="C85" s="202"/>
      <c r="D85" s="202"/>
      <c r="E85" s="202"/>
      <c r="F85" s="202"/>
      <c r="G85" s="202"/>
      <c r="H85" s="202"/>
      <c r="I85" s="202"/>
      <c r="J85" s="202"/>
      <c r="K85" s="202"/>
    </row>
    <row r="86" spans="2:13" ht="14.25" customHeight="1">
      <c r="B86" t="s">
        <v>654</v>
      </c>
    </row>
    <row r="87" spans="2:13">
      <c r="B87" s="4" t="s">
        <v>200</v>
      </c>
    </row>
    <row r="88" spans="2:13" ht="14.25" customHeight="1">
      <c r="B88" s="4" t="s">
        <v>184</v>
      </c>
    </row>
    <row r="89" spans="2:13" ht="14.25" customHeight="1"/>
    <row r="90" spans="2:13" ht="14.25" customHeight="1"/>
    <row r="91" spans="2:13" ht="14.25" customHeight="1"/>
    <row r="92" spans="2:13" ht="14.25" customHeight="1"/>
    <row r="93" spans="2:13" ht="14.25" customHeight="1"/>
    <row r="94" spans="2:13" ht="15.75" customHeight="1"/>
    <row r="95" spans="2:13" ht="14.25" customHeight="1"/>
    <row r="96" spans="2:13" ht="14.25" customHeight="1"/>
    <row r="100" spans="2:11">
      <c r="B100" s="6"/>
      <c r="C100" s="6"/>
      <c r="D100" s="6"/>
      <c r="E100" s="6"/>
      <c r="F100" s="6"/>
      <c r="G100" s="6"/>
      <c r="H100" s="6"/>
      <c r="I100" s="6"/>
      <c r="J100" s="6"/>
      <c r="K100" s="6"/>
    </row>
    <row r="101" spans="2:11">
      <c r="B101" s="6"/>
      <c r="C101" s="6"/>
      <c r="D101" s="6"/>
      <c r="E101" s="6"/>
      <c r="F101" s="6"/>
      <c r="G101" s="6"/>
      <c r="H101" s="6"/>
      <c r="I101" s="6"/>
      <c r="J101" s="6"/>
      <c r="K101" s="6"/>
    </row>
    <row r="102" spans="2:11">
      <c r="B102" s="6"/>
      <c r="C102" s="6"/>
      <c r="D102" s="6"/>
      <c r="E102" s="6"/>
      <c r="F102" s="6"/>
      <c r="G102" s="6"/>
      <c r="H102" s="6"/>
      <c r="I102" s="6"/>
      <c r="J102" s="6"/>
      <c r="K102" s="6"/>
    </row>
    <row r="103" spans="2:11">
      <c r="B103" s="6"/>
      <c r="C103" s="6"/>
      <c r="D103" s="6"/>
      <c r="E103" s="6"/>
      <c r="F103" s="6"/>
      <c r="G103" s="6"/>
      <c r="H103" s="6"/>
      <c r="I103" s="6"/>
      <c r="J103" s="6"/>
      <c r="K103" s="6"/>
    </row>
  </sheetData>
  <mergeCells count="14">
    <mergeCell ref="B84:H84"/>
    <mergeCell ref="B83:H83"/>
    <mergeCell ref="C3:E3"/>
    <mergeCell ref="F3:H3"/>
    <mergeCell ref="I3:K3"/>
    <mergeCell ref="C24:E24"/>
    <mergeCell ref="F24:H24"/>
    <mergeCell ref="I24:K24"/>
    <mergeCell ref="C44:E44"/>
    <mergeCell ref="F44:H44"/>
    <mergeCell ref="I44:K44"/>
    <mergeCell ref="B64:B65"/>
    <mergeCell ref="C64:E64"/>
    <mergeCell ref="F64:H64"/>
  </mergeCells>
  <hyperlinks>
    <hyperlink ref="B87" r:id="rId1" xr:uid="{B08E3FD6-2864-4C8E-B26B-F322B97CF33C}"/>
    <hyperlink ref="B88" r:id="rId2" xr:uid="{86293EE5-BA88-47C7-9C81-B8D4BC9A6BFE}"/>
    <hyperlink ref="B84" r:id="rId3" xr:uid="{15A15C6D-8406-4B81-BD30-09597DC06338}"/>
  </hyperlinks>
  <printOptions horizontalCentered="1"/>
  <pageMargins left="0.25" right="0.25" top="0.75" bottom="0.5" header="0.3" footer="0.3"/>
  <pageSetup scale="85" orientation="landscape" r:id="rId4"/>
  <headerFooter>
    <oddFooter>&amp;L&amp;8California Health Care Foundation
&amp;R&amp;8California Health Insurance Enrollment Database, Dec 2020</oddFooter>
  </headerFooter>
  <rowBreaks count="1" manualBreakCount="1">
    <brk id="8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E16F5-3055-4DA1-A32A-6649C9AB599B}">
  <sheetPr>
    <tabColor theme="6"/>
  </sheetPr>
  <dimension ref="A1:R134"/>
  <sheetViews>
    <sheetView topLeftCell="A105" zoomScaleNormal="100" workbookViewId="0">
      <selection activeCell="O127" sqref="O127"/>
    </sheetView>
  </sheetViews>
  <sheetFormatPr defaultRowHeight="15"/>
  <cols>
    <col min="1" max="1" width="2.85546875" customWidth="1"/>
    <col min="2" max="2" width="26.28515625" customWidth="1"/>
    <col min="3" max="9" width="11.28515625" customWidth="1"/>
    <col min="10" max="10" width="11.7109375" customWidth="1"/>
    <col min="11" max="18" width="11.28515625" customWidth="1"/>
    <col min="19" max="19" width="15.5703125" customWidth="1"/>
    <col min="20" max="20" width="19.5703125" customWidth="1"/>
    <col min="21" max="21" width="15.5703125" customWidth="1"/>
    <col min="22" max="22" width="30.5703125" customWidth="1"/>
    <col min="23" max="23" width="20.5703125" customWidth="1"/>
    <col min="24" max="25" width="22.5703125" customWidth="1"/>
    <col min="26" max="26" width="22.42578125" customWidth="1"/>
    <col min="27" max="27" width="20.42578125" customWidth="1"/>
    <col min="28" max="28" width="28.42578125" customWidth="1"/>
    <col min="29" max="29" width="17.42578125" customWidth="1"/>
    <col min="30" max="30" width="18.5703125" customWidth="1"/>
    <col min="31" max="31" width="17" customWidth="1"/>
    <col min="32" max="32" width="15.5703125" customWidth="1"/>
    <col min="33" max="33" width="19.5703125" customWidth="1"/>
    <col min="34" max="34" width="15.5703125" customWidth="1"/>
    <col min="35" max="35" width="30.5703125" customWidth="1"/>
    <col min="36" max="36" width="20.5703125" customWidth="1"/>
    <col min="37" max="38" width="22.5703125" customWidth="1"/>
    <col min="39" max="39" width="22.42578125" customWidth="1"/>
    <col min="40" max="40" width="20.42578125" customWidth="1"/>
    <col min="41" max="41" width="28.42578125" customWidth="1"/>
    <col min="42" max="42" width="17.42578125" customWidth="1"/>
    <col min="43" max="43" width="18.5703125" customWidth="1"/>
    <col min="44" max="44" width="17" customWidth="1"/>
    <col min="45" max="45" width="15.5703125" customWidth="1"/>
    <col min="46" max="46" width="19.5703125" customWidth="1"/>
    <col min="47" max="47" width="15.5703125" customWidth="1"/>
    <col min="48" max="48" width="30.5703125" customWidth="1"/>
    <col min="49" max="49" width="20.5703125" customWidth="1"/>
    <col min="50" max="51" width="22.5703125" customWidth="1"/>
    <col min="52" max="52" width="22.42578125" customWidth="1"/>
    <col min="53" max="53" width="20.42578125" customWidth="1"/>
    <col min="54" max="54" width="28.42578125" customWidth="1"/>
    <col min="55" max="55" width="17.42578125" customWidth="1"/>
    <col min="56" max="56" width="18.5703125" customWidth="1"/>
    <col min="57" max="57" width="17" customWidth="1"/>
    <col min="58" max="58" width="15.5703125" customWidth="1"/>
    <col min="59" max="59" width="19.5703125" customWidth="1"/>
    <col min="60" max="60" width="15.5703125" customWidth="1"/>
    <col min="61" max="61" width="30.5703125" customWidth="1"/>
    <col min="62" max="62" width="20.5703125" customWidth="1"/>
    <col min="63" max="64" width="22.5703125" customWidth="1"/>
    <col min="65" max="65" width="22.42578125" customWidth="1"/>
    <col min="66" max="66" width="20.42578125" customWidth="1"/>
    <col min="67" max="67" width="28.42578125" customWidth="1"/>
    <col min="68" max="68" width="17.42578125" customWidth="1"/>
    <col min="69" max="69" width="18.5703125" customWidth="1"/>
    <col min="70" max="70" width="17" customWidth="1"/>
    <col min="71" max="71" width="15.5703125" customWidth="1"/>
    <col min="72" max="72" width="19.5703125" customWidth="1"/>
    <col min="73" max="73" width="15.5703125" customWidth="1"/>
    <col min="74" max="74" width="30.5703125" customWidth="1"/>
    <col min="75" max="75" width="20.5703125" customWidth="1"/>
    <col min="76" max="77" width="22.5703125" customWidth="1"/>
    <col min="78" max="78" width="22.42578125" customWidth="1"/>
    <col min="79" max="79" width="20.42578125" customWidth="1"/>
    <col min="80" max="80" width="28.42578125" customWidth="1"/>
    <col min="81" max="81" width="17.42578125" customWidth="1"/>
    <col min="82" max="82" width="18.5703125" customWidth="1"/>
    <col min="83" max="83" width="17" customWidth="1"/>
    <col min="84" max="84" width="15.5703125" customWidth="1"/>
    <col min="85" max="85" width="19.5703125" customWidth="1"/>
    <col min="86" max="86" width="15.5703125" customWidth="1"/>
    <col min="87" max="87" width="30.5703125" customWidth="1"/>
    <col min="88" max="88" width="20.5703125" customWidth="1"/>
    <col min="89" max="90" width="22.5703125" customWidth="1"/>
    <col min="91" max="91" width="22.42578125" customWidth="1"/>
    <col min="92" max="92" width="20.42578125" customWidth="1"/>
    <col min="93" max="93" width="28.42578125" customWidth="1"/>
    <col min="94" max="94" width="17.42578125" customWidth="1"/>
    <col min="95" max="95" width="18.5703125" customWidth="1"/>
    <col min="96" max="96" width="17" customWidth="1"/>
    <col min="97" max="97" width="15.5703125" customWidth="1"/>
    <col min="98" max="98" width="19.5703125" customWidth="1"/>
    <col min="99" max="99" width="15.5703125" customWidth="1"/>
    <col min="100" max="100" width="30.5703125" customWidth="1"/>
    <col min="101" max="101" width="20.5703125" customWidth="1"/>
    <col min="102" max="103" width="22.5703125" customWidth="1"/>
    <col min="104" max="104" width="22.42578125" customWidth="1"/>
    <col min="105" max="105" width="20.42578125" customWidth="1"/>
    <col min="106" max="106" width="28.42578125" customWidth="1"/>
    <col min="107" max="107" width="17.42578125" customWidth="1"/>
    <col min="108" max="108" width="18.5703125" customWidth="1"/>
    <col min="109" max="109" width="17" customWidth="1"/>
    <col min="110" max="110" width="15.5703125" customWidth="1"/>
    <col min="111" max="111" width="19.5703125" customWidth="1"/>
    <col min="112" max="112" width="15.5703125" customWidth="1"/>
    <col min="113" max="113" width="30.5703125" customWidth="1"/>
    <col min="114" max="114" width="20.5703125" customWidth="1"/>
    <col min="115" max="116" width="22.5703125" customWidth="1"/>
    <col min="117" max="117" width="22.42578125" customWidth="1"/>
    <col min="118" max="118" width="20.42578125" customWidth="1"/>
    <col min="119" max="119" width="28.42578125" customWidth="1"/>
    <col min="120" max="120" width="17.42578125" customWidth="1"/>
    <col min="121" max="121" width="18.5703125" customWidth="1"/>
    <col min="122" max="122" width="17" customWidth="1"/>
    <col min="123" max="123" width="15.5703125" customWidth="1"/>
    <col min="124" max="124" width="19.5703125" customWidth="1"/>
    <col min="125" max="125" width="15.5703125" customWidth="1"/>
    <col min="126" max="126" width="30.5703125" customWidth="1"/>
    <col min="127" max="127" width="20.5703125" customWidth="1"/>
    <col min="128" max="129" width="22.5703125" customWidth="1"/>
    <col min="130" max="130" width="22.42578125" customWidth="1"/>
    <col min="131" max="131" width="20.42578125" customWidth="1"/>
    <col min="132" max="132" width="28.42578125" customWidth="1"/>
    <col min="133" max="133" width="17.42578125" customWidth="1"/>
    <col min="134" max="134" width="18.5703125" customWidth="1"/>
    <col min="135" max="135" width="17" customWidth="1"/>
    <col min="136" max="136" width="15.5703125" customWidth="1"/>
    <col min="137" max="137" width="19.5703125" customWidth="1"/>
    <col min="138" max="138" width="15.5703125" customWidth="1"/>
    <col min="139" max="139" width="30.5703125" customWidth="1"/>
    <col min="140" max="140" width="20.5703125" customWidth="1"/>
    <col min="141" max="142" width="22.5703125" customWidth="1"/>
    <col min="143" max="143" width="22.42578125" customWidth="1"/>
    <col min="144" max="144" width="20.42578125" customWidth="1"/>
    <col min="145" max="145" width="28.42578125" customWidth="1"/>
    <col min="146" max="146" width="17.42578125" customWidth="1"/>
    <col min="147" max="147" width="18.5703125" customWidth="1"/>
    <col min="148" max="148" width="17" customWidth="1"/>
    <col min="149" max="149" width="15.5703125" customWidth="1"/>
    <col min="150" max="150" width="19.5703125" customWidth="1"/>
    <col min="151" max="151" width="15.5703125" customWidth="1"/>
    <col min="152" max="152" width="30.5703125" customWidth="1"/>
    <col min="153" max="153" width="20.5703125" customWidth="1"/>
    <col min="154" max="155" width="22.5703125" customWidth="1"/>
    <col min="156" max="156" width="22.42578125" customWidth="1"/>
    <col min="157" max="157" width="20.42578125" customWidth="1"/>
    <col min="158" max="158" width="28.42578125" customWidth="1"/>
    <col min="159" max="159" width="17.42578125" customWidth="1"/>
    <col min="160" max="160" width="18.5703125" customWidth="1"/>
    <col min="161" max="161" width="17" customWidth="1"/>
    <col min="162" max="162" width="15.5703125" customWidth="1"/>
    <col min="163" max="163" width="19.5703125" customWidth="1"/>
    <col min="164" max="164" width="15.5703125" customWidth="1"/>
    <col min="165" max="165" width="30.5703125" customWidth="1"/>
    <col min="166" max="166" width="20.5703125" customWidth="1"/>
    <col min="167" max="168" width="22.5703125" customWidth="1"/>
    <col min="169" max="169" width="22.42578125" customWidth="1"/>
    <col min="170" max="170" width="20.42578125" customWidth="1"/>
    <col min="171" max="171" width="28.42578125" customWidth="1"/>
    <col min="172" max="172" width="17.42578125" customWidth="1"/>
    <col min="173" max="173" width="18.5703125" customWidth="1"/>
    <col min="174" max="174" width="17" customWidth="1"/>
    <col min="175" max="175" width="15.5703125" customWidth="1"/>
    <col min="176" max="176" width="19.5703125" customWidth="1"/>
    <col min="177" max="177" width="15.5703125" customWidth="1"/>
    <col min="178" max="178" width="30.5703125" customWidth="1"/>
    <col min="179" max="179" width="20.5703125" customWidth="1"/>
    <col min="180" max="181" width="22.5703125" customWidth="1"/>
    <col min="182" max="182" width="22.42578125" customWidth="1"/>
    <col min="183" max="183" width="20.42578125" customWidth="1"/>
    <col min="184" max="184" width="28.42578125" customWidth="1"/>
    <col min="185" max="185" width="17.42578125" customWidth="1"/>
    <col min="186" max="186" width="18.5703125" customWidth="1"/>
    <col min="187" max="187" width="17" customWidth="1"/>
    <col min="188" max="188" width="15.5703125" customWidth="1"/>
    <col min="189" max="189" width="19.5703125" customWidth="1"/>
    <col min="190" max="190" width="15.5703125" customWidth="1"/>
    <col min="191" max="191" width="30.5703125" customWidth="1"/>
    <col min="192" max="192" width="20.5703125" customWidth="1"/>
    <col min="193" max="194" width="22.5703125" customWidth="1"/>
    <col min="195" max="195" width="22.42578125" customWidth="1"/>
    <col min="196" max="196" width="20.42578125" customWidth="1"/>
    <col min="197" max="197" width="28.42578125" customWidth="1"/>
    <col min="198" max="198" width="17.42578125" customWidth="1"/>
    <col min="199" max="199" width="18.5703125" customWidth="1"/>
    <col min="200" max="200" width="17" customWidth="1"/>
    <col min="201" max="201" width="15.5703125" customWidth="1"/>
    <col min="202" max="202" width="19.5703125" customWidth="1"/>
    <col min="203" max="203" width="15.5703125" customWidth="1"/>
    <col min="204" max="204" width="30.5703125" customWidth="1"/>
    <col min="205" max="205" width="20.5703125" customWidth="1"/>
    <col min="206" max="207" width="22.5703125" customWidth="1"/>
    <col min="208" max="208" width="22.42578125" customWidth="1"/>
    <col min="209" max="209" width="20.42578125" customWidth="1"/>
    <col min="210" max="210" width="28.42578125" customWidth="1"/>
    <col min="211" max="211" width="17.42578125" customWidth="1"/>
    <col min="212" max="212" width="18.5703125" customWidth="1"/>
    <col min="213" max="213" width="17" customWidth="1"/>
    <col min="214" max="214" width="15.5703125" customWidth="1"/>
    <col min="215" max="215" width="19.5703125" customWidth="1"/>
    <col min="216" max="216" width="15.5703125" customWidth="1"/>
    <col min="217" max="217" width="30.5703125" customWidth="1"/>
    <col min="218" max="218" width="20.5703125" customWidth="1"/>
    <col min="219" max="220" width="22.5703125" customWidth="1"/>
    <col min="221" max="221" width="22.42578125" customWidth="1"/>
    <col min="222" max="222" width="20.42578125" customWidth="1"/>
    <col min="223" max="223" width="28.42578125" customWidth="1"/>
    <col min="224" max="224" width="17.42578125" customWidth="1"/>
    <col min="225" max="225" width="18.5703125" customWidth="1"/>
    <col min="226" max="226" width="17" customWidth="1"/>
    <col min="227" max="227" width="15.5703125" customWidth="1"/>
    <col min="228" max="228" width="19.5703125" customWidth="1"/>
    <col min="229" max="229" width="15.5703125" customWidth="1"/>
    <col min="230" max="230" width="30.5703125" customWidth="1"/>
    <col min="231" max="231" width="20.5703125" customWidth="1"/>
    <col min="232" max="233" width="22.5703125" customWidth="1"/>
    <col min="234" max="234" width="22.42578125" customWidth="1"/>
    <col min="235" max="235" width="20.42578125" customWidth="1"/>
    <col min="236" max="236" width="28.42578125" customWidth="1"/>
    <col min="237" max="237" width="17.42578125" customWidth="1"/>
    <col min="238" max="238" width="18.5703125" customWidth="1"/>
    <col min="239" max="239" width="17" customWidth="1"/>
    <col min="240" max="240" width="15.5703125" customWidth="1"/>
    <col min="241" max="241" width="19.5703125" customWidth="1"/>
    <col min="242" max="242" width="15.5703125" customWidth="1"/>
    <col min="243" max="243" width="30.5703125" customWidth="1"/>
    <col min="244" max="244" width="20.5703125" customWidth="1"/>
    <col min="245" max="246" width="22.5703125" customWidth="1"/>
    <col min="247" max="247" width="22.42578125" customWidth="1"/>
    <col min="248" max="248" width="20.42578125" customWidth="1"/>
    <col min="249" max="249" width="28.42578125" customWidth="1"/>
    <col min="250" max="250" width="17.42578125" customWidth="1"/>
    <col min="251" max="251" width="18.5703125" customWidth="1"/>
    <col min="252" max="252" width="17" customWidth="1"/>
    <col min="253" max="253" width="15.5703125" customWidth="1"/>
    <col min="254" max="254" width="19.5703125" customWidth="1"/>
    <col min="255" max="255" width="15.5703125" customWidth="1"/>
    <col min="256" max="256" width="30.5703125" customWidth="1"/>
    <col min="257" max="257" width="20.5703125" customWidth="1"/>
    <col min="258" max="259" width="22.5703125" customWidth="1"/>
    <col min="260" max="260" width="22.42578125" customWidth="1"/>
    <col min="261" max="261" width="20.42578125" customWidth="1"/>
    <col min="262" max="262" width="28.42578125" customWidth="1"/>
    <col min="263" max="263" width="17.42578125" customWidth="1"/>
    <col min="264" max="264" width="18.5703125" customWidth="1"/>
    <col min="265" max="265" width="17" customWidth="1"/>
    <col min="266" max="266" width="15.5703125" customWidth="1"/>
    <col min="267" max="267" width="19.5703125" customWidth="1"/>
    <col min="268" max="268" width="15.5703125" customWidth="1"/>
    <col min="269" max="269" width="30.5703125" customWidth="1"/>
    <col min="270" max="270" width="20.5703125" customWidth="1"/>
    <col min="271" max="272" width="22.5703125" customWidth="1"/>
    <col min="273" max="273" width="22.42578125" customWidth="1"/>
    <col min="274" max="274" width="20.42578125" customWidth="1"/>
    <col min="275" max="275" width="28.42578125" customWidth="1"/>
    <col min="276" max="276" width="17.42578125" customWidth="1"/>
    <col min="277" max="277" width="18.5703125" customWidth="1"/>
    <col min="278" max="278" width="17" customWidth="1"/>
    <col min="279" max="279" width="15.5703125" customWidth="1"/>
    <col min="280" max="280" width="19.5703125" customWidth="1"/>
    <col min="281" max="281" width="15.5703125" customWidth="1"/>
    <col min="282" max="282" width="30.5703125" customWidth="1"/>
    <col min="283" max="283" width="20.5703125" customWidth="1"/>
    <col min="284" max="285" width="22.5703125" customWidth="1"/>
    <col min="286" max="286" width="22.42578125" customWidth="1"/>
    <col min="287" max="287" width="20.42578125" customWidth="1"/>
    <col min="288" max="288" width="28.42578125" customWidth="1"/>
    <col min="289" max="289" width="17.42578125" customWidth="1"/>
    <col min="290" max="290" width="18.5703125" customWidth="1"/>
    <col min="291" max="291" width="17" customWidth="1"/>
    <col min="292" max="292" width="15.5703125" customWidth="1"/>
    <col min="293" max="293" width="19.5703125" customWidth="1"/>
    <col min="294" max="294" width="15.5703125" customWidth="1"/>
    <col min="295" max="295" width="30.5703125" customWidth="1"/>
    <col min="296" max="296" width="20.5703125" customWidth="1"/>
    <col min="297" max="298" width="22.5703125" customWidth="1"/>
    <col min="299" max="299" width="22.42578125" customWidth="1"/>
    <col min="300" max="300" width="20.42578125" customWidth="1"/>
    <col min="301" max="301" width="28.42578125" customWidth="1"/>
    <col min="302" max="302" width="17.42578125" customWidth="1"/>
    <col min="303" max="303" width="18.5703125" customWidth="1"/>
    <col min="304" max="304" width="17" customWidth="1"/>
    <col min="305" max="305" width="15.5703125" customWidth="1"/>
    <col min="306" max="306" width="19.5703125" customWidth="1"/>
    <col min="307" max="307" width="15.5703125" customWidth="1"/>
    <col min="308" max="308" width="30.5703125" customWidth="1"/>
    <col min="309" max="309" width="20.5703125" customWidth="1"/>
    <col min="310" max="311" width="22.5703125" customWidth="1"/>
    <col min="312" max="312" width="22.42578125" customWidth="1"/>
    <col min="313" max="313" width="20.42578125" customWidth="1"/>
    <col min="314" max="314" width="28.42578125" customWidth="1"/>
    <col min="315" max="315" width="17.42578125" customWidth="1"/>
    <col min="316" max="316" width="18.5703125" customWidth="1"/>
    <col min="317" max="317" width="17" customWidth="1"/>
    <col min="318" max="318" width="15.5703125" customWidth="1"/>
    <col min="319" max="319" width="19.5703125" customWidth="1"/>
    <col min="320" max="320" width="15.5703125" customWidth="1"/>
    <col min="321" max="321" width="30.5703125" customWidth="1"/>
    <col min="322" max="322" width="20.5703125" customWidth="1"/>
    <col min="323" max="324" width="22.5703125" customWidth="1"/>
    <col min="325" max="325" width="22.42578125" customWidth="1"/>
    <col min="326" max="326" width="20.42578125" customWidth="1"/>
    <col min="327" max="327" width="28.42578125" customWidth="1"/>
    <col min="328" max="328" width="17.42578125" customWidth="1"/>
    <col min="329" max="329" width="18.5703125" customWidth="1"/>
    <col min="330" max="330" width="17" customWidth="1"/>
    <col min="331" max="331" width="15.5703125" customWidth="1"/>
    <col min="332" max="332" width="19.5703125" customWidth="1"/>
    <col min="333" max="333" width="15.5703125" customWidth="1"/>
    <col min="334" max="334" width="30.5703125" customWidth="1"/>
    <col min="335" max="335" width="20.5703125" customWidth="1"/>
    <col min="336" max="337" width="22.5703125" customWidth="1"/>
    <col min="338" max="338" width="22.42578125" customWidth="1"/>
    <col min="339" max="339" width="20.42578125" customWidth="1"/>
    <col min="340" max="340" width="28.42578125" customWidth="1"/>
    <col min="341" max="341" width="17.42578125" customWidth="1"/>
    <col min="342" max="342" width="18.5703125" customWidth="1"/>
    <col min="343" max="343" width="17" customWidth="1"/>
    <col min="344" max="344" width="15.5703125" customWidth="1"/>
    <col min="345" max="345" width="19.5703125" customWidth="1"/>
    <col min="346" max="346" width="15.5703125" customWidth="1"/>
    <col min="347" max="347" width="30.5703125" customWidth="1"/>
    <col min="348" max="348" width="20.5703125" customWidth="1"/>
    <col min="349" max="350" width="22.5703125" customWidth="1"/>
    <col min="351" max="351" width="22.42578125" customWidth="1"/>
    <col min="352" max="352" width="20.42578125" customWidth="1"/>
    <col min="353" max="353" width="28.42578125" customWidth="1"/>
    <col min="354" max="354" width="17.42578125" customWidth="1"/>
    <col min="355" max="355" width="18.5703125" customWidth="1"/>
    <col min="356" max="356" width="17" customWidth="1"/>
    <col min="357" max="357" width="15.5703125" customWidth="1"/>
    <col min="358" max="358" width="19.5703125" customWidth="1"/>
    <col min="359" max="359" width="15.5703125" customWidth="1"/>
    <col min="360" max="360" width="30.5703125" customWidth="1"/>
    <col min="361" max="361" width="20.5703125" customWidth="1"/>
    <col min="362" max="363" width="22.5703125" customWidth="1"/>
    <col min="364" max="364" width="22.42578125" customWidth="1"/>
    <col min="365" max="365" width="20.42578125" customWidth="1"/>
    <col min="366" max="366" width="28.42578125" customWidth="1"/>
    <col min="367" max="367" width="17.42578125" customWidth="1"/>
    <col min="368" max="368" width="18.5703125" customWidth="1"/>
    <col min="369" max="369" width="17" customWidth="1"/>
    <col min="370" max="370" width="15.5703125" customWidth="1"/>
    <col min="371" max="371" width="19.5703125" customWidth="1"/>
    <col min="372" max="372" width="15.5703125" customWidth="1"/>
    <col min="373" max="373" width="30.5703125" customWidth="1"/>
    <col min="374" max="374" width="20.5703125" customWidth="1"/>
    <col min="375" max="376" width="22.5703125" customWidth="1"/>
    <col min="377" max="377" width="22.42578125" customWidth="1"/>
    <col min="378" max="378" width="20.42578125" customWidth="1"/>
    <col min="379" max="379" width="28.42578125" customWidth="1"/>
    <col min="380" max="380" width="17.42578125" customWidth="1"/>
    <col min="381" max="381" width="18.5703125" customWidth="1"/>
    <col min="382" max="382" width="17" customWidth="1"/>
    <col min="383" max="383" width="15.5703125" customWidth="1"/>
    <col min="384" max="384" width="19.5703125" customWidth="1"/>
    <col min="385" max="385" width="15.5703125" customWidth="1"/>
    <col min="386" max="386" width="30.5703125" customWidth="1"/>
    <col min="387" max="387" width="20.5703125" customWidth="1"/>
    <col min="388" max="389" width="22.5703125" customWidth="1"/>
    <col min="390" max="390" width="22.42578125" customWidth="1"/>
    <col min="391" max="391" width="20.42578125" customWidth="1"/>
    <col min="392" max="392" width="28.42578125" customWidth="1"/>
    <col min="393" max="393" width="17.42578125" customWidth="1"/>
    <col min="394" max="394" width="18.5703125" customWidth="1"/>
    <col min="395" max="395" width="17" customWidth="1"/>
    <col min="396" max="396" width="15.5703125" customWidth="1"/>
    <col min="397" max="397" width="19.5703125" customWidth="1"/>
    <col min="398" max="398" width="15.5703125" customWidth="1"/>
    <col min="399" max="399" width="30.5703125" customWidth="1"/>
    <col min="400" max="400" width="20.5703125" customWidth="1"/>
    <col min="401" max="402" width="22.5703125" customWidth="1"/>
    <col min="403" max="403" width="22.42578125" customWidth="1"/>
    <col min="404" max="404" width="20.42578125" customWidth="1"/>
    <col min="405" max="405" width="28.42578125" customWidth="1"/>
    <col min="406" max="406" width="17.42578125" customWidth="1"/>
    <col min="407" max="407" width="18.5703125" customWidth="1"/>
    <col min="408" max="408" width="17" customWidth="1"/>
    <col min="409" max="409" width="15.5703125" customWidth="1"/>
    <col min="410" max="410" width="19.5703125" customWidth="1"/>
    <col min="411" max="411" width="15.5703125" customWidth="1"/>
    <col min="412" max="412" width="30.5703125" customWidth="1"/>
    <col min="413" max="413" width="20.5703125" customWidth="1"/>
    <col min="414" max="415" width="22.5703125" customWidth="1"/>
    <col min="416" max="416" width="22.42578125" customWidth="1"/>
    <col min="417" max="417" width="20.42578125" customWidth="1"/>
    <col min="418" max="418" width="28.42578125" customWidth="1"/>
    <col min="419" max="419" width="17.42578125" customWidth="1"/>
    <col min="420" max="420" width="18.5703125" customWidth="1"/>
    <col min="421" max="421" width="17" customWidth="1"/>
    <col min="422" max="422" width="15.5703125" customWidth="1"/>
    <col min="423" max="423" width="19.5703125" customWidth="1"/>
    <col min="424" max="424" width="15.5703125" customWidth="1"/>
    <col min="425" max="425" width="30.5703125" customWidth="1"/>
    <col min="426" max="426" width="20.5703125" customWidth="1"/>
    <col min="427" max="428" width="22.5703125" customWidth="1"/>
    <col min="429" max="429" width="22.42578125" customWidth="1"/>
    <col min="430" max="430" width="20.42578125" customWidth="1"/>
    <col min="431" max="431" width="28.42578125" customWidth="1"/>
    <col min="432" max="432" width="17.42578125" customWidth="1"/>
    <col min="433" max="433" width="18.5703125" customWidth="1"/>
    <col min="434" max="434" width="17" customWidth="1"/>
    <col min="435" max="435" width="15.5703125" customWidth="1"/>
    <col min="436" max="436" width="19.5703125" customWidth="1"/>
    <col min="437" max="437" width="15.5703125" customWidth="1"/>
    <col min="438" max="438" width="30.5703125" customWidth="1"/>
    <col min="439" max="439" width="20.5703125" customWidth="1"/>
    <col min="440" max="441" width="22.5703125" customWidth="1"/>
    <col min="442" max="442" width="22.42578125" customWidth="1"/>
    <col min="443" max="443" width="20.42578125" customWidth="1"/>
    <col min="444" max="444" width="28.42578125" customWidth="1"/>
    <col min="445" max="445" width="17.42578125" customWidth="1"/>
    <col min="446" max="446" width="18.5703125" customWidth="1"/>
    <col min="447" max="447" width="17" customWidth="1"/>
    <col min="448" max="448" width="15.5703125" customWidth="1"/>
    <col min="449" max="449" width="19.5703125" customWidth="1"/>
    <col min="450" max="450" width="15.5703125" customWidth="1"/>
    <col min="451" max="451" width="30.5703125" customWidth="1"/>
    <col min="452" max="452" width="20.5703125" customWidth="1"/>
    <col min="453" max="454" width="22.5703125" customWidth="1"/>
    <col min="455" max="455" width="22.42578125" customWidth="1"/>
    <col min="456" max="456" width="20.42578125" customWidth="1"/>
    <col min="457" max="457" width="28.42578125" customWidth="1"/>
    <col min="458" max="458" width="17.42578125" customWidth="1"/>
    <col min="459" max="459" width="18.5703125" customWidth="1"/>
    <col min="460" max="460" width="17" customWidth="1"/>
    <col min="461" max="461" width="15.5703125" customWidth="1"/>
    <col min="462" max="462" width="19.5703125" customWidth="1"/>
    <col min="463" max="463" width="15.5703125" customWidth="1"/>
    <col min="464" max="464" width="30.5703125" customWidth="1"/>
    <col min="465" max="465" width="20.5703125" customWidth="1"/>
    <col min="466" max="467" width="22.5703125" customWidth="1"/>
    <col min="468" max="468" width="22.42578125" customWidth="1"/>
    <col min="469" max="469" width="20.42578125" customWidth="1"/>
    <col min="470" max="470" width="28.42578125" customWidth="1"/>
    <col min="471" max="471" width="17.42578125" customWidth="1"/>
    <col min="472" max="472" width="18.5703125" customWidth="1"/>
    <col min="473" max="473" width="17" customWidth="1"/>
    <col min="474" max="474" width="15.5703125" customWidth="1"/>
    <col min="475" max="475" width="19.5703125" customWidth="1"/>
    <col min="476" max="476" width="15.5703125" customWidth="1"/>
    <col min="477" max="477" width="30.5703125" customWidth="1"/>
    <col min="478" max="478" width="20.5703125" customWidth="1"/>
    <col min="479" max="480" width="22.5703125" customWidth="1"/>
    <col min="481" max="481" width="22.42578125" customWidth="1"/>
    <col min="482" max="482" width="20.42578125" customWidth="1"/>
    <col min="483" max="483" width="28.42578125" customWidth="1"/>
    <col min="484" max="484" width="17.42578125" customWidth="1"/>
    <col min="485" max="485" width="18.5703125" customWidth="1"/>
    <col min="486" max="486" width="17" customWidth="1"/>
    <col min="487" max="487" width="15.5703125" customWidth="1"/>
    <col min="488" max="488" width="19.5703125" customWidth="1"/>
    <col min="489" max="489" width="15.5703125" customWidth="1"/>
    <col min="490" max="490" width="30.5703125" customWidth="1"/>
    <col min="491" max="491" width="20.5703125" customWidth="1"/>
    <col min="492" max="493" width="22.5703125" customWidth="1"/>
    <col min="494" max="494" width="22.42578125" customWidth="1"/>
    <col min="495" max="495" width="20.42578125" customWidth="1"/>
    <col min="496" max="496" width="28.42578125" customWidth="1"/>
    <col min="497" max="497" width="17.42578125" customWidth="1"/>
    <col min="498" max="498" width="18.5703125" customWidth="1"/>
    <col min="499" max="499" width="17" customWidth="1"/>
    <col min="500" max="500" width="15.5703125" customWidth="1"/>
    <col min="501" max="501" width="19.5703125" customWidth="1"/>
    <col min="502" max="502" width="15.5703125" customWidth="1"/>
    <col min="503" max="503" width="30.5703125" customWidth="1"/>
    <col min="504" max="504" width="20.5703125" customWidth="1"/>
    <col min="505" max="506" width="22.5703125" customWidth="1"/>
    <col min="507" max="507" width="22.42578125" customWidth="1"/>
    <col min="508" max="508" width="20.42578125" customWidth="1"/>
    <col min="509" max="509" width="28.42578125" customWidth="1"/>
    <col min="510" max="510" width="17.42578125" customWidth="1"/>
    <col min="511" max="511" width="18.5703125" customWidth="1"/>
    <col min="512" max="512" width="17" customWidth="1"/>
    <col min="513" max="513" width="15.5703125" customWidth="1"/>
    <col min="514" max="514" width="19.5703125" customWidth="1"/>
    <col min="515" max="515" width="15.5703125" customWidth="1"/>
    <col min="516" max="516" width="30.5703125" customWidth="1"/>
    <col min="517" max="517" width="20.5703125" customWidth="1"/>
    <col min="518" max="519" width="22.5703125" customWidth="1"/>
    <col min="520" max="520" width="22.42578125" customWidth="1"/>
    <col min="521" max="521" width="20.42578125" customWidth="1"/>
    <col min="522" max="522" width="28.42578125" customWidth="1"/>
    <col min="523" max="523" width="17.42578125" customWidth="1"/>
    <col min="524" max="524" width="18.5703125" customWidth="1"/>
    <col min="525" max="525" width="17" customWidth="1"/>
    <col min="526" max="526" width="15.5703125" customWidth="1"/>
    <col min="527" max="527" width="19.5703125" customWidth="1"/>
    <col min="528" max="528" width="15.5703125" customWidth="1"/>
    <col min="529" max="529" width="30.5703125" customWidth="1"/>
    <col min="530" max="530" width="20.5703125" customWidth="1"/>
    <col min="531" max="532" width="22.5703125" customWidth="1"/>
    <col min="533" max="533" width="22.42578125" customWidth="1"/>
    <col min="534" max="534" width="20.42578125" customWidth="1"/>
    <col min="535" max="535" width="28.42578125" customWidth="1"/>
    <col min="536" max="536" width="17.42578125" customWidth="1"/>
    <col min="537" max="537" width="18.5703125" customWidth="1"/>
    <col min="538" max="538" width="17" customWidth="1"/>
    <col min="539" max="539" width="15.5703125" customWidth="1"/>
    <col min="540" max="540" width="19.5703125" customWidth="1"/>
    <col min="541" max="541" width="15.5703125" customWidth="1"/>
    <col min="542" max="542" width="30.5703125" customWidth="1"/>
    <col min="543" max="543" width="20.5703125" customWidth="1"/>
    <col min="544" max="545" width="22.5703125" customWidth="1"/>
    <col min="546" max="546" width="22.42578125" customWidth="1"/>
    <col min="547" max="547" width="20.42578125" customWidth="1"/>
    <col min="548" max="548" width="28.42578125" customWidth="1"/>
    <col min="549" max="549" width="17.42578125" customWidth="1"/>
    <col min="550" max="550" width="18.5703125" customWidth="1"/>
    <col min="551" max="551" width="17" customWidth="1"/>
    <col min="552" max="552" width="15.5703125" customWidth="1"/>
    <col min="553" max="553" width="19.5703125" customWidth="1"/>
    <col min="554" max="554" width="15.5703125" customWidth="1"/>
    <col min="555" max="555" width="30.5703125" customWidth="1"/>
    <col min="556" max="556" width="20.5703125" customWidth="1"/>
    <col min="557" max="558" width="22.5703125" customWidth="1"/>
    <col min="559" max="559" width="22.42578125" customWidth="1"/>
    <col min="560" max="560" width="20.42578125" customWidth="1"/>
    <col min="561" max="561" width="28.42578125" customWidth="1"/>
    <col min="562" max="562" width="17.42578125" customWidth="1"/>
    <col min="563" max="563" width="18.5703125" customWidth="1"/>
    <col min="564" max="564" width="17" customWidth="1"/>
    <col min="565" max="565" width="15.5703125" customWidth="1"/>
    <col min="566" max="566" width="19.5703125" customWidth="1"/>
    <col min="567" max="567" width="15.5703125" customWidth="1"/>
    <col min="568" max="568" width="30.5703125" customWidth="1"/>
    <col min="569" max="569" width="20.5703125" customWidth="1"/>
    <col min="570" max="571" width="22.5703125" customWidth="1"/>
    <col min="572" max="572" width="22.42578125" customWidth="1"/>
    <col min="573" max="573" width="20.42578125" customWidth="1"/>
    <col min="574" max="574" width="28.42578125" customWidth="1"/>
    <col min="575" max="575" width="17.42578125" customWidth="1"/>
    <col min="576" max="576" width="18.5703125" customWidth="1"/>
    <col min="577" max="577" width="17" customWidth="1"/>
    <col min="578" max="578" width="15.5703125" customWidth="1"/>
    <col min="579" max="579" width="19.5703125" customWidth="1"/>
    <col min="580" max="580" width="15.5703125" customWidth="1"/>
    <col min="581" max="581" width="30.5703125" customWidth="1"/>
    <col min="582" max="582" width="20.5703125" customWidth="1"/>
    <col min="583" max="584" width="22.5703125" customWidth="1"/>
    <col min="585" max="585" width="22.42578125" customWidth="1"/>
    <col min="586" max="586" width="20.42578125" customWidth="1"/>
    <col min="587" max="587" width="28.42578125" customWidth="1"/>
    <col min="588" max="588" width="17.42578125" customWidth="1"/>
    <col min="589" max="589" width="18.5703125" customWidth="1"/>
    <col min="590" max="590" width="17" customWidth="1"/>
    <col min="591" max="591" width="15.5703125" customWidth="1"/>
    <col min="592" max="592" width="19.5703125" customWidth="1"/>
    <col min="593" max="593" width="15.5703125" customWidth="1"/>
    <col min="594" max="594" width="30.5703125" customWidth="1"/>
    <col min="595" max="595" width="20.5703125" customWidth="1"/>
    <col min="596" max="597" width="22.5703125" customWidth="1"/>
    <col min="598" max="598" width="22.42578125" customWidth="1"/>
    <col min="599" max="599" width="20.42578125" customWidth="1"/>
    <col min="600" max="600" width="28.42578125" customWidth="1"/>
    <col min="601" max="601" width="17.42578125" customWidth="1"/>
    <col min="602" max="602" width="18.5703125" customWidth="1"/>
    <col min="603" max="603" width="17" customWidth="1"/>
    <col min="604" max="604" width="15.5703125" customWidth="1"/>
    <col min="605" max="605" width="19.5703125" customWidth="1"/>
    <col min="606" max="606" width="15.5703125" customWidth="1"/>
    <col min="607" max="607" width="30.5703125" customWidth="1"/>
    <col min="608" max="608" width="20.5703125" customWidth="1"/>
    <col min="609" max="610" width="22.5703125" customWidth="1"/>
    <col min="611" max="611" width="22.42578125" customWidth="1"/>
    <col min="612" max="612" width="20.42578125" customWidth="1"/>
    <col min="613" max="613" width="28.42578125" customWidth="1"/>
    <col min="614" max="614" width="17.42578125" customWidth="1"/>
    <col min="615" max="615" width="18.5703125" customWidth="1"/>
    <col min="616" max="616" width="17" customWidth="1"/>
    <col min="617" max="617" width="15.5703125" customWidth="1"/>
    <col min="618" max="618" width="19.5703125" customWidth="1"/>
    <col min="619" max="619" width="15.5703125" customWidth="1"/>
    <col min="620" max="620" width="30.5703125" customWidth="1"/>
    <col min="621" max="621" width="20.5703125" customWidth="1"/>
    <col min="622" max="623" width="22.5703125" customWidth="1"/>
    <col min="624" max="624" width="22.42578125" customWidth="1"/>
    <col min="625" max="625" width="20.42578125" customWidth="1"/>
    <col min="626" max="626" width="28.42578125" customWidth="1"/>
    <col min="627" max="627" width="17.42578125" customWidth="1"/>
    <col min="628" max="628" width="18.5703125" customWidth="1"/>
    <col min="629" max="629" width="17" customWidth="1"/>
    <col min="630" max="630" width="15.5703125" customWidth="1"/>
    <col min="631" max="631" width="19.5703125" customWidth="1"/>
    <col min="632" max="632" width="15.5703125" customWidth="1"/>
    <col min="633" max="633" width="30.5703125" customWidth="1"/>
    <col min="634" max="634" width="20.5703125" customWidth="1"/>
    <col min="635" max="636" width="22.5703125" customWidth="1"/>
    <col min="637" max="637" width="22.42578125" customWidth="1"/>
    <col min="638" max="638" width="20.42578125" customWidth="1"/>
    <col min="639" max="639" width="28.42578125" customWidth="1"/>
    <col min="640" max="640" width="17.42578125" customWidth="1"/>
    <col min="641" max="641" width="18.5703125" customWidth="1"/>
    <col min="642" max="642" width="17" customWidth="1"/>
    <col min="643" max="643" width="15.5703125" customWidth="1"/>
    <col min="644" max="644" width="19.5703125" customWidth="1"/>
    <col min="645" max="645" width="15.5703125" customWidth="1"/>
    <col min="646" max="646" width="30.5703125" customWidth="1"/>
    <col min="647" max="647" width="20.5703125" customWidth="1"/>
    <col min="648" max="649" width="22.5703125" customWidth="1"/>
    <col min="650" max="650" width="22.42578125" customWidth="1"/>
    <col min="651" max="651" width="20.42578125" customWidth="1"/>
    <col min="652" max="652" width="28.42578125" customWidth="1"/>
    <col min="653" max="653" width="17.42578125" customWidth="1"/>
    <col min="654" max="654" width="18.5703125" customWidth="1"/>
    <col min="655" max="655" width="17" customWidth="1"/>
    <col min="656" max="656" width="15.5703125" customWidth="1"/>
    <col min="657" max="657" width="19.5703125" customWidth="1"/>
    <col min="658" max="658" width="15.5703125" customWidth="1"/>
    <col min="659" max="659" width="30.5703125" customWidth="1"/>
    <col min="660" max="660" width="20.5703125" customWidth="1"/>
    <col min="661" max="662" width="22.5703125" customWidth="1"/>
    <col min="663" max="663" width="22.42578125" customWidth="1"/>
    <col min="664" max="664" width="20.42578125" customWidth="1"/>
    <col min="665" max="665" width="28.42578125" customWidth="1"/>
    <col min="666" max="666" width="17.42578125" customWidth="1"/>
    <col min="667" max="667" width="18.5703125" customWidth="1"/>
    <col min="668" max="668" width="17" customWidth="1"/>
    <col min="669" max="669" width="15.5703125" customWidth="1"/>
    <col min="670" max="670" width="19.5703125" customWidth="1"/>
    <col min="671" max="671" width="15.5703125" customWidth="1"/>
    <col min="672" max="672" width="30.5703125" customWidth="1"/>
    <col min="673" max="673" width="20.5703125" customWidth="1"/>
    <col min="674" max="675" width="22.5703125" customWidth="1"/>
    <col min="676" max="676" width="22.42578125" customWidth="1"/>
    <col min="677" max="677" width="20.42578125" customWidth="1"/>
    <col min="678" max="678" width="28.42578125" customWidth="1"/>
    <col min="679" max="679" width="17.42578125" customWidth="1"/>
    <col min="680" max="680" width="18.5703125" customWidth="1"/>
    <col min="681" max="681" width="17" customWidth="1"/>
    <col min="682" max="682" width="15.5703125" customWidth="1"/>
    <col min="683" max="683" width="19.5703125" customWidth="1"/>
    <col min="684" max="684" width="15.5703125" customWidth="1"/>
    <col min="685" max="685" width="30.5703125" customWidth="1"/>
    <col min="686" max="686" width="20.5703125" customWidth="1"/>
    <col min="687" max="688" width="22.5703125" customWidth="1"/>
    <col min="689" max="689" width="22.42578125" customWidth="1"/>
    <col min="690" max="690" width="20.42578125" customWidth="1"/>
    <col min="691" max="691" width="28.42578125" customWidth="1"/>
    <col min="692" max="692" width="17.42578125" customWidth="1"/>
    <col min="693" max="693" width="18.5703125" customWidth="1"/>
    <col min="694" max="694" width="17" customWidth="1"/>
    <col min="695" max="695" width="15.5703125" customWidth="1"/>
    <col min="696" max="696" width="19.5703125" customWidth="1"/>
    <col min="697" max="697" width="15.5703125" customWidth="1"/>
    <col min="698" max="698" width="30.5703125" customWidth="1"/>
    <col min="699" max="699" width="20.5703125" customWidth="1"/>
    <col min="700" max="701" width="22.5703125" customWidth="1"/>
    <col min="702" max="702" width="22.42578125" customWidth="1"/>
    <col min="703" max="703" width="20.42578125" customWidth="1"/>
    <col min="704" max="704" width="28.42578125" customWidth="1"/>
    <col min="705" max="705" width="17.42578125" customWidth="1"/>
    <col min="706" max="706" width="18.5703125" customWidth="1"/>
    <col min="707" max="707" width="17" customWidth="1"/>
    <col min="708" max="708" width="15.5703125" customWidth="1"/>
    <col min="709" max="709" width="19.5703125" customWidth="1"/>
    <col min="710" max="710" width="15.5703125" customWidth="1"/>
    <col min="711" max="711" width="30.5703125" customWidth="1"/>
    <col min="712" max="712" width="20.5703125" customWidth="1"/>
    <col min="713" max="714" width="22.5703125" customWidth="1"/>
    <col min="715" max="715" width="22.42578125" customWidth="1"/>
    <col min="716" max="716" width="20.42578125" customWidth="1"/>
    <col min="717" max="717" width="28.42578125" customWidth="1"/>
    <col min="718" max="718" width="17.42578125" customWidth="1"/>
    <col min="719" max="719" width="18.5703125" customWidth="1"/>
    <col min="720" max="720" width="17" customWidth="1"/>
    <col min="721" max="721" width="15.5703125" customWidth="1"/>
    <col min="722" max="722" width="19.5703125" customWidth="1"/>
    <col min="723" max="723" width="15.5703125" customWidth="1"/>
    <col min="724" max="724" width="30.5703125" customWidth="1"/>
    <col min="725" max="725" width="20.5703125" customWidth="1"/>
    <col min="726" max="727" width="22.5703125" customWidth="1"/>
    <col min="728" max="728" width="22.42578125" customWidth="1"/>
    <col min="729" max="729" width="20.42578125" customWidth="1"/>
    <col min="730" max="730" width="28.42578125" customWidth="1"/>
    <col min="731" max="731" width="17.42578125" customWidth="1"/>
    <col min="732" max="732" width="18.5703125" customWidth="1"/>
    <col min="733" max="733" width="17" customWidth="1"/>
    <col min="734" max="734" width="15.5703125" customWidth="1"/>
    <col min="735" max="735" width="19.5703125" customWidth="1"/>
    <col min="736" max="736" width="15.5703125" customWidth="1"/>
    <col min="737" max="737" width="30.5703125" customWidth="1"/>
    <col min="738" max="738" width="20.5703125" customWidth="1"/>
    <col min="739" max="740" width="22.5703125" customWidth="1"/>
    <col min="741" max="741" width="22.42578125" customWidth="1"/>
    <col min="742" max="742" width="20.42578125" customWidth="1"/>
    <col min="743" max="743" width="28.42578125" customWidth="1"/>
    <col min="744" max="744" width="17.42578125" customWidth="1"/>
    <col min="745" max="745" width="18.5703125" customWidth="1"/>
    <col min="746" max="746" width="17" customWidth="1"/>
    <col min="747" max="747" width="15.5703125" customWidth="1"/>
    <col min="748" max="748" width="19.5703125" customWidth="1"/>
    <col min="749" max="749" width="15.5703125" customWidth="1"/>
    <col min="750" max="750" width="30.5703125" customWidth="1"/>
    <col min="751" max="751" width="20.5703125" customWidth="1"/>
    <col min="752" max="753" width="22.5703125" customWidth="1"/>
    <col min="754" max="754" width="22.42578125" customWidth="1"/>
    <col min="755" max="755" width="20.42578125" customWidth="1"/>
    <col min="756" max="756" width="28.42578125" customWidth="1"/>
    <col min="757" max="757" width="17.42578125" customWidth="1"/>
    <col min="758" max="758" width="18.5703125" customWidth="1"/>
    <col min="759" max="759" width="17" customWidth="1"/>
    <col min="760" max="760" width="15.5703125" customWidth="1"/>
    <col min="761" max="761" width="19.5703125" customWidth="1"/>
    <col min="762" max="762" width="15.5703125" customWidth="1"/>
    <col min="763" max="763" width="30.5703125" customWidth="1"/>
    <col min="764" max="764" width="20.5703125" customWidth="1"/>
    <col min="765" max="766" width="22.5703125" customWidth="1"/>
    <col min="767" max="767" width="22.42578125" customWidth="1"/>
    <col min="768" max="768" width="20.42578125" customWidth="1"/>
    <col min="769" max="769" width="28.42578125" customWidth="1"/>
    <col min="770" max="770" width="17.42578125" customWidth="1"/>
    <col min="771" max="771" width="18.5703125" customWidth="1"/>
    <col min="772" max="772" width="17" customWidth="1"/>
    <col min="773" max="773" width="15.5703125" customWidth="1"/>
    <col min="774" max="774" width="19.5703125" customWidth="1"/>
    <col min="775" max="775" width="15.5703125" customWidth="1"/>
    <col min="776" max="776" width="30.5703125" customWidth="1"/>
    <col min="777" max="777" width="20.5703125" customWidth="1"/>
    <col min="778" max="779" width="22.5703125" customWidth="1"/>
    <col min="780" max="780" width="22.42578125" customWidth="1"/>
    <col min="781" max="781" width="20.42578125" customWidth="1"/>
    <col min="782" max="782" width="28.42578125" customWidth="1"/>
    <col min="783" max="783" width="17.42578125" customWidth="1"/>
    <col min="784" max="784" width="18.5703125" customWidth="1"/>
    <col min="785" max="785" width="17" customWidth="1"/>
    <col min="786" max="786" width="15.5703125" customWidth="1"/>
    <col min="787" max="787" width="19.5703125" customWidth="1"/>
    <col min="788" max="788" width="15.5703125" customWidth="1"/>
    <col min="789" max="789" width="30.5703125" customWidth="1"/>
    <col min="790" max="790" width="20.5703125" customWidth="1"/>
    <col min="791" max="792" width="22.5703125" customWidth="1"/>
    <col min="793" max="793" width="22.42578125" customWidth="1"/>
    <col min="794" max="794" width="20.42578125" customWidth="1"/>
    <col min="795" max="795" width="28.42578125" customWidth="1"/>
    <col min="796" max="796" width="17.42578125" customWidth="1"/>
    <col min="797" max="797" width="18.5703125" customWidth="1"/>
    <col min="798" max="798" width="17" customWidth="1"/>
    <col min="799" max="799" width="15.5703125" customWidth="1"/>
    <col min="800" max="800" width="19.5703125" customWidth="1"/>
    <col min="801" max="801" width="15.5703125" customWidth="1"/>
    <col min="802" max="802" width="30.5703125" customWidth="1"/>
    <col min="803" max="803" width="20.5703125" customWidth="1"/>
    <col min="804" max="805" width="22.5703125" customWidth="1"/>
    <col min="806" max="806" width="22.42578125" customWidth="1"/>
    <col min="807" max="807" width="20.42578125" customWidth="1"/>
    <col min="808" max="808" width="28.42578125" customWidth="1"/>
    <col min="809" max="809" width="17.42578125" customWidth="1"/>
    <col min="810" max="810" width="18.5703125" customWidth="1"/>
    <col min="811" max="811" width="17" customWidth="1"/>
    <col min="812" max="812" width="15.5703125" customWidth="1"/>
    <col min="813" max="813" width="19.5703125" customWidth="1"/>
    <col min="814" max="814" width="15.5703125" customWidth="1"/>
    <col min="815" max="815" width="30.5703125" customWidth="1"/>
    <col min="816" max="816" width="20.5703125" customWidth="1"/>
    <col min="817" max="818" width="22.5703125" customWidth="1"/>
    <col min="819" max="819" width="22.42578125" customWidth="1"/>
    <col min="820" max="820" width="20.42578125" customWidth="1"/>
    <col min="821" max="821" width="28.42578125" customWidth="1"/>
    <col min="822" max="822" width="17.42578125" customWidth="1"/>
    <col min="823" max="823" width="18.5703125" customWidth="1"/>
    <col min="824" max="824" width="17" customWidth="1"/>
    <col min="825" max="825" width="15.5703125" customWidth="1"/>
    <col min="826" max="826" width="19.5703125" customWidth="1"/>
    <col min="827" max="827" width="15.5703125" customWidth="1"/>
    <col min="828" max="828" width="30.5703125" customWidth="1"/>
    <col min="829" max="829" width="20.5703125" customWidth="1"/>
    <col min="830" max="831" width="22.5703125" customWidth="1"/>
    <col min="832" max="832" width="22.42578125" customWidth="1"/>
    <col min="833" max="833" width="20.42578125" customWidth="1"/>
    <col min="834" max="834" width="28.42578125" customWidth="1"/>
    <col min="835" max="835" width="17.42578125" customWidth="1"/>
    <col min="836" max="836" width="18.5703125" customWidth="1"/>
    <col min="837" max="837" width="17" customWidth="1"/>
    <col min="838" max="838" width="15.5703125" customWidth="1"/>
    <col min="839" max="839" width="19.5703125" customWidth="1"/>
    <col min="840" max="840" width="15.5703125" customWidth="1"/>
    <col min="841" max="841" width="30.5703125" customWidth="1"/>
    <col min="842" max="842" width="20.5703125" customWidth="1"/>
    <col min="843" max="844" width="22.5703125" customWidth="1"/>
    <col min="845" max="845" width="22.42578125" customWidth="1"/>
    <col min="846" max="846" width="20.42578125" customWidth="1"/>
    <col min="847" max="847" width="28.42578125" customWidth="1"/>
    <col min="848" max="848" width="17.42578125" customWidth="1"/>
    <col min="849" max="849" width="18.5703125" customWidth="1"/>
    <col min="850" max="850" width="17" customWidth="1"/>
    <col min="851" max="851" width="15.5703125" customWidth="1"/>
    <col min="852" max="852" width="19.5703125" customWidth="1"/>
    <col min="853" max="853" width="15.5703125" customWidth="1"/>
    <col min="854" max="854" width="30.5703125" customWidth="1"/>
    <col min="855" max="855" width="20.5703125" customWidth="1"/>
    <col min="856" max="857" width="22.5703125" customWidth="1"/>
    <col min="858" max="858" width="22.42578125" customWidth="1"/>
    <col min="859" max="859" width="20.42578125" customWidth="1"/>
    <col min="860" max="860" width="28.42578125" customWidth="1"/>
    <col min="861" max="861" width="17.42578125" customWidth="1"/>
    <col min="862" max="862" width="18.5703125" customWidth="1"/>
    <col min="863" max="863" width="17" customWidth="1"/>
    <col min="864" max="864" width="15.5703125" customWidth="1"/>
    <col min="865" max="865" width="19.5703125" customWidth="1"/>
    <col min="866" max="866" width="15.5703125" customWidth="1"/>
    <col min="867" max="867" width="30.5703125" customWidth="1"/>
    <col min="868" max="868" width="20.5703125" customWidth="1"/>
    <col min="869" max="870" width="22.5703125" customWidth="1"/>
    <col min="871" max="871" width="22.42578125" customWidth="1"/>
    <col min="872" max="872" width="20.42578125" customWidth="1"/>
    <col min="873" max="873" width="28.42578125" customWidth="1"/>
    <col min="874" max="874" width="17.42578125" customWidth="1"/>
    <col min="875" max="875" width="18.5703125" customWidth="1"/>
    <col min="876" max="876" width="17" customWidth="1"/>
    <col min="877" max="877" width="15.5703125" customWidth="1"/>
    <col min="878" max="878" width="19.5703125" customWidth="1"/>
    <col min="879" max="879" width="15.5703125" customWidth="1"/>
    <col min="880" max="880" width="30.5703125" customWidth="1"/>
    <col min="881" max="881" width="20.5703125" customWidth="1"/>
    <col min="882" max="883" width="22.5703125" customWidth="1"/>
    <col min="884" max="884" width="22.42578125" customWidth="1"/>
    <col min="885" max="885" width="20.42578125" customWidth="1"/>
    <col min="886" max="886" width="28.42578125" customWidth="1"/>
    <col min="887" max="887" width="17.42578125" customWidth="1"/>
    <col min="888" max="888" width="18.5703125" customWidth="1"/>
    <col min="889" max="889" width="17" customWidth="1"/>
    <col min="890" max="890" width="15.5703125" customWidth="1"/>
    <col min="891" max="891" width="19.5703125" customWidth="1"/>
    <col min="892" max="892" width="15.5703125" customWidth="1"/>
    <col min="893" max="893" width="30.5703125" customWidth="1"/>
    <col min="894" max="894" width="20.5703125" customWidth="1"/>
    <col min="895" max="896" width="22.5703125" customWidth="1"/>
    <col min="897" max="897" width="22.42578125" customWidth="1"/>
    <col min="898" max="898" width="20.42578125" customWidth="1"/>
    <col min="899" max="899" width="28.42578125" customWidth="1"/>
    <col min="900" max="900" width="17.42578125" customWidth="1"/>
    <col min="901" max="901" width="18.5703125" customWidth="1"/>
    <col min="902" max="902" width="17" customWidth="1"/>
    <col min="903" max="903" width="15.5703125" customWidth="1"/>
    <col min="904" max="904" width="19.5703125" customWidth="1"/>
    <col min="905" max="905" width="15.5703125" customWidth="1"/>
    <col min="906" max="906" width="30.5703125" customWidth="1"/>
    <col min="907" max="907" width="20.5703125" customWidth="1"/>
    <col min="908" max="909" width="22.5703125" customWidth="1"/>
    <col min="910" max="910" width="22.42578125" customWidth="1"/>
    <col min="911" max="911" width="20.42578125" customWidth="1"/>
    <col min="912" max="912" width="28.42578125" customWidth="1"/>
    <col min="913" max="913" width="17.42578125" customWidth="1"/>
    <col min="914" max="914" width="18.5703125" customWidth="1"/>
    <col min="915" max="915" width="17" customWidth="1"/>
    <col min="916" max="916" width="15.5703125" customWidth="1"/>
    <col min="917" max="917" width="19.5703125" customWidth="1"/>
    <col min="918" max="918" width="15.5703125" customWidth="1"/>
    <col min="919" max="919" width="30.5703125" customWidth="1"/>
    <col min="920" max="920" width="20.5703125" customWidth="1"/>
    <col min="921" max="922" width="22.5703125" customWidth="1"/>
    <col min="923" max="923" width="22.42578125" customWidth="1"/>
    <col min="924" max="924" width="20.42578125" customWidth="1"/>
    <col min="925" max="925" width="28.42578125" customWidth="1"/>
    <col min="926" max="926" width="17.42578125" customWidth="1"/>
    <col min="927" max="927" width="18.5703125" customWidth="1"/>
    <col min="928" max="928" width="17" customWidth="1"/>
    <col min="929" max="929" width="15.5703125" customWidth="1"/>
    <col min="930" max="930" width="19.5703125" customWidth="1"/>
    <col min="931" max="931" width="15.5703125" customWidth="1"/>
    <col min="932" max="932" width="30.5703125" customWidth="1"/>
    <col min="933" max="933" width="20.5703125" customWidth="1"/>
    <col min="934" max="935" width="22.5703125" customWidth="1"/>
    <col min="936" max="936" width="22.42578125" customWidth="1"/>
    <col min="937" max="937" width="20.42578125" customWidth="1"/>
    <col min="938" max="938" width="28.42578125" customWidth="1"/>
    <col min="939" max="939" width="17.42578125" customWidth="1"/>
    <col min="940" max="940" width="18.5703125" customWidth="1"/>
    <col min="941" max="941" width="17" customWidth="1"/>
    <col min="942" max="942" width="15.5703125" customWidth="1"/>
    <col min="943" max="943" width="19.5703125" customWidth="1"/>
    <col min="944" max="944" width="15.5703125" customWidth="1"/>
    <col min="945" max="945" width="30.5703125" customWidth="1"/>
    <col min="946" max="946" width="20.5703125" customWidth="1"/>
    <col min="947" max="948" width="22.5703125" customWidth="1"/>
    <col min="949" max="949" width="22.42578125" customWidth="1"/>
    <col min="950" max="950" width="20.42578125" customWidth="1"/>
    <col min="951" max="951" width="28.42578125" customWidth="1"/>
    <col min="952" max="952" width="17.42578125" customWidth="1"/>
    <col min="953" max="953" width="18.5703125" customWidth="1"/>
    <col min="954" max="954" width="17" customWidth="1"/>
    <col min="955" max="955" width="15.5703125" customWidth="1"/>
    <col min="956" max="956" width="19.5703125" customWidth="1"/>
    <col min="957" max="957" width="15.5703125" customWidth="1"/>
    <col min="958" max="958" width="30.5703125" customWidth="1"/>
    <col min="959" max="959" width="20.5703125" customWidth="1"/>
    <col min="960" max="961" width="22.5703125" customWidth="1"/>
    <col min="962" max="962" width="22.42578125" customWidth="1"/>
    <col min="963" max="963" width="20.42578125" customWidth="1"/>
    <col min="964" max="964" width="28.42578125" customWidth="1"/>
    <col min="965" max="965" width="17.42578125" customWidth="1"/>
    <col min="966" max="966" width="18.5703125" customWidth="1"/>
    <col min="967" max="967" width="17" customWidth="1"/>
    <col min="968" max="968" width="15.5703125" customWidth="1"/>
    <col min="969" max="969" width="19.5703125" customWidth="1"/>
    <col min="970" max="970" width="15.5703125" customWidth="1"/>
    <col min="971" max="971" width="30.5703125" customWidth="1"/>
    <col min="972" max="972" width="20.5703125" customWidth="1"/>
    <col min="973" max="974" width="22.5703125" customWidth="1"/>
    <col min="975" max="975" width="22.42578125" customWidth="1"/>
    <col min="976" max="976" width="20.42578125" customWidth="1"/>
    <col min="977" max="977" width="28.42578125" customWidth="1"/>
    <col min="978" max="978" width="17.42578125" customWidth="1"/>
    <col min="979" max="979" width="18.5703125" customWidth="1"/>
    <col min="980" max="980" width="17" customWidth="1"/>
    <col min="981" max="981" width="15.5703125" customWidth="1"/>
    <col min="982" max="982" width="19.5703125" customWidth="1"/>
    <col min="983" max="983" width="15.5703125" customWidth="1"/>
    <col min="984" max="984" width="30.5703125" customWidth="1"/>
    <col min="985" max="985" width="20.5703125" customWidth="1"/>
    <col min="986" max="987" width="22.5703125" customWidth="1"/>
    <col min="988" max="988" width="22.42578125" customWidth="1"/>
    <col min="989" max="989" width="20.42578125" customWidth="1"/>
    <col min="990" max="990" width="28.42578125" customWidth="1"/>
    <col min="991" max="991" width="17.42578125" customWidth="1"/>
    <col min="992" max="992" width="18.5703125" customWidth="1"/>
    <col min="993" max="993" width="17" customWidth="1"/>
    <col min="994" max="994" width="15.5703125" customWidth="1"/>
    <col min="995" max="995" width="19.5703125" customWidth="1"/>
    <col min="996" max="996" width="15.5703125" customWidth="1"/>
    <col min="997" max="997" width="30.5703125" customWidth="1"/>
    <col min="998" max="998" width="20.5703125" customWidth="1"/>
    <col min="999" max="1000" width="22.5703125" customWidth="1"/>
    <col min="1001" max="1001" width="22.42578125" customWidth="1"/>
    <col min="1002" max="1002" width="20.42578125" customWidth="1"/>
    <col min="1003" max="1003" width="28.42578125" customWidth="1"/>
    <col min="1004" max="1004" width="17.42578125" customWidth="1"/>
    <col min="1005" max="1005" width="18.5703125" customWidth="1"/>
    <col min="1006" max="1006" width="17" customWidth="1"/>
    <col min="1007" max="1007" width="15.5703125" customWidth="1"/>
    <col min="1008" max="1008" width="19.5703125" customWidth="1"/>
    <col min="1009" max="1009" width="15.5703125" customWidth="1"/>
    <col min="1010" max="1010" width="30.5703125" customWidth="1"/>
    <col min="1011" max="1011" width="20.5703125" customWidth="1"/>
    <col min="1012" max="1013" width="22.5703125" customWidth="1"/>
    <col min="1014" max="1014" width="22.42578125" customWidth="1"/>
    <col min="1015" max="1015" width="20.42578125" customWidth="1"/>
    <col min="1016" max="1016" width="28.42578125" customWidth="1"/>
    <col min="1017" max="1017" width="17.42578125" customWidth="1"/>
    <col min="1018" max="1018" width="18.5703125" customWidth="1"/>
    <col min="1019" max="1019" width="17" customWidth="1"/>
    <col min="1020" max="1020" width="15.5703125" customWidth="1"/>
    <col min="1021" max="1021" width="19.5703125" customWidth="1"/>
    <col min="1022" max="1022" width="15.5703125" customWidth="1"/>
    <col min="1023" max="1023" width="30.5703125" customWidth="1"/>
    <col min="1024" max="1024" width="20.5703125" customWidth="1"/>
    <col min="1025" max="1026" width="22.5703125" customWidth="1"/>
    <col min="1027" max="1027" width="22.42578125" customWidth="1"/>
    <col min="1028" max="1028" width="20.42578125" customWidth="1"/>
    <col min="1029" max="1029" width="28.42578125" customWidth="1"/>
    <col min="1030" max="1030" width="17.42578125" customWidth="1"/>
    <col min="1031" max="1031" width="18.5703125" customWidth="1"/>
    <col min="1032" max="1032" width="17" customWidth="1"/>
    <col min="1033" max="1033" width="15.5703125" customWidth="1"/>
    <col min="1034" max="1034" width="19.5703125" customWidth="1"/>
    <col min="1035" max="1035" width="15.5703125" customWidth="1"/>
    <col min="1036" max="1036" width="30.5703125" customWidth="1"/>
    <col min="1037" max="1037" width="20.5703125" customWidth="1"/>
    <col min="1038" max="1039" width="22.5703125" customWidth="1"/>
    <col min="1040" max="1040" width="22.42578125" customWidth="1"/>
    <col min="1041" max="1041" width="20.42578125" customWidth="1"/>
    <col min="1042" max="1042" width="28.42578125" customWidth="1"/>
    <col min="1043" max="1043" width="17.42578125" customWidth="1"/>
    <col min="1044" max="1044" width="18.5703125" customWidth="1"/>
    <col min="1045" max="1045" width="17" customWidth="1"/>
    <col min="1046" max="1046" width="15.5703125" customWidth="1"/>
    <col min="1047" max="1047" width="19.5703125" customWidth="1"/>
    <col min="1048" max="1048" width="15.5703125" customWidth="1"/>
    <col min="1049" max="1049" width="30.5703125" customWidth="1"/>
    <col min="1050" max="1050" width="20.5703125" customWidth="1"/>
    <col min="1051" max="1052" width="22.5703125" customWidth="1"/>
    <col min="1053" max="1053" width="22.42578125" customWidth="1"/>
    <col min="1054" max="1054" width="20.42578125" customWidth="1"/>
    <col min="1055" max="1055" width="28.42578125" customWidth="1"/>
    <col min="1056" max="1056" width="17.42578125" customWidth="1"/>
    <col min="1057" max="1057" width="18.5703125" customWidth="1"/>
    <col min="1058" max="1058" width="17" customWidth="1"/>
    <col min="1059" max="1059" width="15.5703125" customWidth="1"/>
    <col min="1060" max="1060" width="19.5703125" customWidth="1"/>
    <col min="1061" max="1061" width="15.5703125" customWidth="1"/>
    <col min="1062" max="1062" width="30.5703125" customWidth="1"/>
    <col min="1063" max="1063" width="20.5703125" customWidth="1"/>
    <col min="1064" max="1065" width="22.5703125" customWidth="1"/>
    <col min="1066" max="1066" width="22.42578125" customWidth="1"/>
    <col min="1067" max="1067" width="20.42578125" customWidth="1"/>
    <col min="1068" max="1068" width="28.42578125" customWidth="1"/>
    <col min="1069" max="1069" width="17.42578125" customWidth="1"/>
    <col min="1070" max="1070" width="18.5703125" customWidth="1"/>
    <col min="1071" max="1071" width="17" customWidth="1"/>
    <col min="1072" max="1072" width="15.5703125" customWidth="1"/>
    <col min="1073" max="1073" width="19.5703125" customWidth="1"/>
    <col min="1074" max="1074" width="15.5703125" customWidth="1"/>
    <col min="1075" max="1075" width="30.5703125" customWidth="1"/>
    <col min="1076" max="1076" width="20.5703125" customWidth="1"/>
    <col min="1077" max="1078" width="22.5703125" customWidth="1"/>
    <col min="1079" max="1079" width="22.42578125" customWidth="1"/>
    <col min="1080" max="1080" width="20.42578125" customWidth="1"/>
    <col min="1081" max="1081" width="28.42578125" customWidth="1"/>
    <col min="1082" max="1082" width="17.42578125" customWidth="1"/>
    <col min="1083" max="1083" width="18.5703125" customWidth="1"/>
    <col min="1084" max="1084" width="17" customWidth="1"/>
    <col min="1085" max="1085" width="15.5703125" customWidth="1"/>
    <col min="1086" max="1086" width="19.5703125" customWidth="1"/>
    <col min="1087" max="1087" width="15.5703125" customWidth="1"/>
    <col min="1088" max="1088" width="30.5703125" customWidth="1"/>
    <col min="1089" max="1089" width="20.5703125" customWidth="1"/>
    <col min="1090" max="1091" width="22.5703125" customWidth="1"/>
    <col min="1092" max="1092" width="22.42578125" customWidth="1"/>
    <col min="1093" max="1093" width="20.42578125" customWidth="1"/>
    <col min="1094" max="1094" width="28.42578125" customWidth="1"/>
    <col min="1095" max="1095" width="17.42578125" customWidth="1"/>
    <col min="1096" max="1096" width="18.5703125" customWidth="1"/>
    <col min="1097" max="1097" width="17" customWidth="1"/>
    <col min="1098" max="1098" width="15.5703125" customWidth="1"/>
    <col min="1099" max="1099" width="19.5703125" customWidth="1"/>
    <col min="1100" max="1100" width="15.5703125" customWidth="1"/>
    <col min="1101" max="1101" width="30.5703125" customWidth="1"/>
    <col min="1102" max="1102" width="20.5703125" customWidth="1"/>
    <col min="1103" max="1104" width="22.5703125" customWidth="1"/>
    <col min="1105" max="1105" width="22.42578125" customWidth="1"/>
    <col min="1106" max="1106" width="20.42578125" customWidth="1"/>
    <col min="1107" max="1107" width="28.42578125" customWidth="1"/>
    <col min="1108" max="1108" width="17.42578125" customWidth="1"/>
    <col min="1109" max="1109" width="18.5703125" customWidth="1"/>
    <col min="1110" max="1110" width="17" customWidth="1"/>
    <col min="1111" max="1111" width="15.5703125" customWidth="1"/>
    <col min="1112" max="1112" width="19.5703125" customWidth="1"/>
    <col min="1113" max="1113" width="15.5703125" customWidth="1"/>
    <col min="1114" max="1114" width="30.5703125" customWidth="1"/>
    <col min="1115" max="1115" width="20.5703125" customWidth="1"/>
    <col min="1116" max="1117" width="22.5703125" customWidth="1"/>
    <col min="1118" max="1118" width="22.42578125" customWidth="1"/>
    <col min="1119" max="1119" width="20.42578125" customWidth="1"/>
    <col min="1120" max="1120" width="28.42578125" customWidth="1"/>
    <col min="1121" max="1121" width="17.42578125" customWidth="1"/>
    <col min="1122" max="1122" width="18.5703125" customWidth="1"/>
    <col min="1123" max="1123" width="17" customWidth="1"/>
    <col min="1124" max="1124" width="15.5703125" customWidth="1"/>
    <col min="1125" max="1125" width="19.5703125" customWidth="1"/>
    <col min="1126" max="1126" width="15.5703125" customWidth="1"/>
    <col min="1127" max="1127" width="30.5703125" customWidth="1"/>
    <col min="1128" max="1128" width="20.5703125" customWidth="1"/>
    <col min="1129" max="1130" width="22.5703125" customWidth="1"/>
    <col min="1131" max="1131" width="22.42578125" customWidth="1"/>
    <col min="1132" max="1132" width="20.42578125" customWidth="1"/>
    <col min="1133" max="1133" width="28.42578125" customWidth="1"/>
    <col min="1134" max="1134" width="17.42578125" customWidth="1"/>
    <col min="1135" max="1135" width="18.5703125" customWidth="1"/>
    <col min="1136" max="1136" width="17" customWidth="1"/>
    <col min="1137" max="1137" width="15.5703125" customWidth="1"/>
    <col min="1138" max="1138" width="19.5703125" customWidth="1"/>
    <col min="1139" max="1139" width="15.5703125" customWidth="1"/>
    <col min="1140" max="1140" width="30.5703125" customWidth="1"/>
    <col min="1141" max="1141" width="20.5703125" customWidth="1"/>
    <col min="1142" max="1143" width="22.5703125" customWidth="1"/>
    <col min="1144" max="1144" width="22.42578125" customWidth="1"/>
    <col min="1145" max="1145" width="20.42578125" customWidth="1"/>
    <col min="1146" max="1146" width="28.42578125" customWidth="1"/>
    <col min="1147" max="1147" width="17.42578125" customWidth="1"/>
    <col min="1148" max="1148" width="18.5703125" customWidth="1"/>
    <col min="1149" max="1149" width="17" customWidth="1"/>
    <col min="1150" max="1150" width="15.5703125" customWidth="1"/>
    <col min="1151" max="1151" width="19.5703125" customWidth="1"/>
    <col min="1152" max="1152" width="15.5703125" customWidth="1"/>
    <col min="1153" max="1153" width="30.5703125" customWidth="1"/>
    <col min="1154" max="1154" width="20.5703125" customWidth="1"/>
    <col min="1155" max="1156" width="22.5703125" customWidth="1"/>
    <col min="1157" max="1157" width="22.42578125" customWidth="1"/>
    <col min="1158" max="1158" width="20.42578125" customWidth="1"/>
    <col min="1159" max="1159" width="28.42578125" customWidth="1"/>
    <col min="1160" max="1160" width="17.42578125" customWidth="1"/>
    <col min="1161" max="1161" width="18.5703125" customWidth="1"/>
    <col min="1162" max="1162" width="17" customWidth="1"/>
    <col min="1163" max="1163" width="15.5703125" customWidth="1"/>
    <col min="1164" max="1164" width="19.5703125" customWidth="1"/>
    <col min="1165" max="1165" width="15.5703125" customWidth="1"/>
    <col min="1166" max="1166" width="30.5703125" customWidth="1"/>
    <col min="1167" max="1167" width="20.5703125" customWidth="1"/>
    <col min="1168" max="1169" width="22.5703125" customWidth="1"/>
    <col min="1170" max="1170" width="22.42578125" customWidth="1"/>
    <col min="1171" max="1171" width="20.42578125" customWidth="1"/>
    <col min="1172" max="1172" width="28.42578125" customWidth="1"/>
    <col min="1173" max="1173" width="17.42578125" customWidth="1"/>
    <col min="1174" max="1174" width="18.5703125" customWidth="1"/>
    <col min="1175" max="1175" width="17" customWidth="1"/>
    <col min="1176" max="1176" width="15.5703125" customWidth="1"/>
    <col min="1177" max="1177" width="19.5703125" customWidth="1"/>
    <col min="1178" max="1178" width="15.5703125" customWidth="1"/>
    <col min="1179" max="1179" width="30.5703125" customWidth="1"/>
    <col min="1180" max="1180" width="20.5703125" customWidth="1"/>
    <col min="1181" max="1182" width="22.5703125" customWidth="1"/>
    <col min="1183" max="1183" width="22.42578125" customWidth="1"/>
    <col min="1184" max="1184" width="20.42578125" customWidth="1"/>
    <col min="1185" max="1185" width="28.42578125" customWidth="1"/>
    <col min="1186" max="1186" width="17.42578125" customWidth="1"/>
    <col min="1187" max="1187" width="18.5703125" customWidth="1"/>
    <col min="1188" max="1188" width="17" customWidth="1"/>
    <col min="1189" max="1189" width="15.5703125" customWidth="1"/>
    <col min="1190" max="1190" width="19.5703125" customWidth="1"/>
    <col min="1191" max="1191" width="15.5703125" customWidth="1"/>
    <col min="1192" max="1192" width="30.5703125" customWidth="1"/>
    <col min="1193" max="1193" width="20.5703125" customWidth="1"/>
    <col min="1194" max="1195" width="22.5703125" customWidth="1"/>
    <col min="1196" max="1196" width="22.42578125" customWidth="1"/>
    <col min="1197" max="1197" width="20.42578125" customWidth="1"/>
    <col min="1198" max="1198" width="28.42578125" customWidth="1"/>
    <col min="1199" max="1199" width="17.42578125" customWidth="1"/>
    <col min="1200" max="1200" width="18.5703125" customWidth="1"/>
    <col min="1201" max="1201" width="17" customWidth="1"/>
    <col min="1202" max="1202" width="15.5703125" customWidth="1"/>
    <col min="1203" max="1203" width="19.5703125" customWidth="1"/>
    <col min="1204" max="1204" width="15.5703125" customWidth="1"/>
    <col min="1205" max="1205" width="30.5703125" customWidth="1"/>
    <col min="1206" max="1206" width="20.5703125" customWidth="1"/>
    <col min="1207" max="1208" width="22.5703125" customWidth="1"/>
    <col min="1209" max="1209" width="22.42578125" customWidth="1"/>
    <col min="1210" max="1210" width="20.42578125" customWidth="1"/>
    <col min="1211" max="1211" width="28.42578125" customWidth="1"/>
    <col min="1212" max="1212" width="17.42578125" customWidth="1"/>
    <col min="1213" max="1213" width="18.5703125" customWidth="1"/>
    <col min="1214" max="1214" width="17" customWidth="1"/>
    <col min="1215" max="1215" width="15.5703125" customWidth="1"/>
    <col min="1216" max="1216" width="19.5703125" customWidth="1"/>
    <col min="1217" max="1217" width="15.5703125" customWidth="1"/>
    <col min="1218" max="1218" width="30.5703125" customWidth="1"/>
    <col min="1219" max="1219" width="20.5703125" customWidth="1"/>
    <col min="1220" max="1221" width="22.5703125" customWidth="1"/>
    <col min="1222" max="1222" width="22.42578125" customWidth="1"/>
    <col min="1223" max="1223" width="20.42578125" customWidth="1"/>
    <col min="1224" max="1224" width="28.42578125" customWidth="1"/>
    <col min="1225" max="1225" width="17.42578125" customWidth="1"/>
    <col min="1226" max="1226" width="18.5703125" customWidth="1"/>
    <col min="1227" max="1227" width="17" customWidth="1"/>
    <col min="1228" max="1228" width="15.5703125" customWidth="1"/>
    <col min="1229" max="1229" width="19.5703125" customWidth="1"/>
    <col min="1230" max="1230" width="15.5703125" customWidth="1"/>
    <col min="1231" max="1231" width="30.5703125" customWidth="1"/>
    <col min="1232" max="1232" width="20.5703125" customWidth="1"/>
    <col min="1233" max="1234" width="22.5703125" customWidth="1"/>
    <col min="1235" max="1235" width="22.42578125" customWidth="1"/>
    <col min="1236" max="1236" width="20.42578125" customWidth="1"/>
    <col min="1237" max="1237" width="28.42578125" customWidth="1"/>
    <col min="1238" max="1238" width="17.42578125" customWidth="1"/>
    <col min="1239" max="1239" width="18.5703125" customWidth="1"/>
    <col min="1240" max="1240" width="17" customWidth="1"/>
    <col min="1241" max="1241" width="15.5703125" customWidth="1"/>
    <col min="1242" max="1242" width="19.5703125" customWidth="1"/>
    <col min="1243" max="1243" width="15.5703125" customWidth="1"/>
    <col min="1244" max="1244" width="30.5703125" customWidth="1"/>
    <col min="1245" max="1245" width="20.5703125" customWidth="1"/>
    <col min="1246" max="1247" width="22.5703125" customWidth="1"/>
    <col min="1248" max="1248" width="22.42578125" customWidth="1"/>
    <col min="1249" max="1249" width="20.42578125" customWidth="1"/>
    <col min="1250" max="1250" width="28.42578125" customWidth="1"/>
    <col min="1251" max="1251" width="17.42578125" customWidth="1"/>
    <col min="1252" max="1252" width="18.5703125" customWidth="1"/>
    <col min="1253" max="1253" width="17" customWidth="1"/>
    <col min="1254" max="1254" width="15.5703125" customWidth="1"/>
    <col min="1255" max="1255" width="19.5703125" customWidth="1"/>
    <col min="1256" max="1256" width="15.5703125" customWidth="1"/>
    <col min="1257" max="1257" width="30.5703125" customWidth="1"/>
    <col min="1258" max="1258" width="20.5703125" customWidth="1"/>
    <col min="1259" max="1260" width="22.5703125" customWidth="1"/>
    <col min="1261" max="1261" width="22.42578125" customWidth="1"/>
    <col min="1262" max="1262" width="20.42578125" customWidth="1"/>
    <col min="1263" max="1263" width="28.42578125" customWidth="1"/>
    <col min="1264" max="1264" width="17.42578125" customWidth="1"/>
    <col min="1265" max="1265" width="18.5703125" customWidth="1"/>
    <col min="1266" max="1266" width="17" customWidth="1"/>
    <col min="1267" max="1267" width="15.5703125" customWidth="1"/>
    <col min="1268" max="1268" width="19.5703125" customWidth="1"/>
    <col min="1269" max="1269" width="15.5703125" customWidth="1"/>
    <col min="1270" max="1270" width="30.5703125" customWidth="1"/>
    <col min="1271" max="1271" width="20.5703125" customWidth="1"/>
    <col min="1272" max="1273" width="22.5703125" customWidth="1"/>
    <col min="1274" max="1274" width="22.42578125" customWidth="1"/>
    <col min="1275" max="1275" width="20.42578125" customWidth="1"/>
    <col min="1276" max="1276" width="28.42578125" customWidth="1"/>
    <col min="1277" max="1277" width="17.42578125" customWidth="1"/>
    <col min="1278" max="1278" width="18.5703125" customWidth="1"/>
    <col min="1279" max="1279" width="17" customWidth="1"/>
    <col min="1280" max="1280" width="15.5703125" customWidth="1"/>
    <col min="1281" max="1281" width="19.5703125" customWidth="1"/>
    <col min="1282" max="1282" width="15.5703125" customWidth="1"/>
    <col min="1283" max="1283" width="30.5703125" customWidth="1"/>
    <col min="1284" max="1284" width="20.5703125" customWidth="1"/>
    <col min="1285" max="1286" width="22.5703125" customWidth="1"/>
    <col min="1287" max="1287" width="22.42578125" customWidth="1"/>
    <col min="1288" max="1288" width="20.42578125" customWidth="1"/>
    <col min="1289" max="1289" width="28.42578125" customWidth="1"/>
    <col min="1290" max="1290" width="17.42578125" customWidth="1"/>
    <col min="1291" max="1291" width="18.5703125" customWidth="1"/>
    <col min="1292" max="1292" width="17" customWidth="1"/>
    <col min="1293" max="1293" width="15.5703125" customWidth="1"/>
    <col min="1294" max="1294" width="19.5703125" customWidth="1"/>
    <col min="1295" max="1295" width="15.5703125" customWidth="1"/>
    <col min="1296" max="1296" width="30.5703125" customWidth="1"/>
    <col min="1297" max="1297" width="20.5703125" customWidth="1"/>
    <col min="1298" max="1299" width="22.5703125" customWidth="1"/>
    <col min="1300" max="1300" width="22.42578125" customWidth="1"/>
    <col min="1301" max="1301" width="20.42578125" customWidth="1"/>
    <col min="1302" max="1302" width="28.42578125" customWidth="1"/>
    <col min="1303" max="1303" width="17.42578125" customWidth="1"/>
    <col min="1304" max="1304" width="18.5703125" customWidth="1"/>
    <col min="1305" max="1305" width="17" customWidth="1"/>
    <col min="1306" max="1306" width="15.5703125" customWidth="1"/>
    <col min="1307" max="1307" width="19.5703125" customWidth="1"/>
    <col min="1308" max="1308" width="15.5703125" customWidth="1"/>
    <col min="1309" max="1309" width="30.5703125" customWidth="1"/>
    <col min="1310" max="1310" width="25.5703125" customWidth="1"/>
    <col min="1311" max="1313" width="27.42578125" customWidth="1"/>
    <col min="1314" max="1314" width="25" customWidth="1"/>
    <col min="1315" max="1315" width="32.5703125" customWidth="1"/>
    <col min="1316" max="1316" width="22.42578125" customWidth="1"/>
    <col min="1317" max="1317" width="23.42578125" customWidth="1"/>
    <col min="1318" max="1318" width="21.5703125" customWidth="1"/>
    <col min="1319" max="1319" width="20.42578125" customWidth="1"/>
    <col min="1320" max="1320" width="24.42578125" customWidth="1"/>
    <col min="1321" max="1321" width="20.5703125" customWidth="1"/>
    <col min="1322" max="1322" width="35.5703125" customWidth="1"/>
    <col min="1323" max="1323" width="22" customWidth="1"/>
    <col min="1324" max="1324" width="37" customWidth="1"/>
    <col min="1325" max="1325" width="20.5703125" customWidth="1"/>
    <col min="1326" max="1327" width="22.5703125" customWidth="1"/>
    <col min="1328" max="1328" width="22.42578125" customWidth="1"/>
    <col min="1329" max="1329" width="20.42578125" customWidth="1"/>
    <col min="1330" max="1330" width="28.42578125" customWidth="1"/>
    <col min="1331" max="1331" width="18.5703125" customWidth="1"/>
    <col min="1332" max="1332" width="17" customWidth="1"/>
    <col min="1333" max="1333" width="15.5703125" customWidth="1"/>
    <col min="1334" max="1334" width="19.5703125" customWidth="1"/>
    <col min="1335" max="1335" width="15.5703125" customWidth="1"/>
    <col min="1336" max="1336" width="30.5703125" customWidth="1"/>
    <col min="1337" max="1337" width="26.5703125" customWidth="1"/>
    <col min="1338" max="1340" width="28.5703125" customWidth="1"/>
    <col min="1341" max="1341" width="26.42578125" customWidth="1"/>
    <col min="1342" max="1342" width="34.42578125" customWidth="1"/>
    <col min="1343" max="1343" width="24.5703125" customWidth="1"/>
    <col min="1344" max="1344" width="23.42578125" customWidth="1"/>
    <col min="1345" max="1345" width="21.5703125" customWidth="1"/>
    <col min="1346" max="1346" width="25.5703125" customWidth="1"/>
    <col min="1347" max="1347" width="22" customWidth="1"/>
    <col min="1348" max="1348" width="37" customWidth="1"/>
    <col min="1349" max="1349" width="20.5703125" customWidth="1"/>
    <col min="1350" max="1351" width="22.5703125" customWidth="1"/>
    <col min="1352" max="1352" width="22.42578125" customWidth="1"/>
    <col min="1353" max="1353" width="20.42578125" customWidth="1"/>
    <col min="1354" max="1354" width="28.42578125" customWidth="1"/>
    <col min="1355" max="1355" width="18.5703125" customWidth="1"/>
    <col min="1356" max="1356" width="17" customWidth="1"/>
    <col min="1357" max="1357" width="15.5703125" customWidth="1"/>
    <col min="1358" max="1358" width="19.5703125" customWidth="1"/>
    <col min="1359" max="1359" width="15.5703125" customWidth="1"/>
    <col min="1360" max="1360" width="30.5703125" customWidth="1"/>
    <col min="1361" max="1361" width="26.5703125" customWidth="1"/>
    <col min="1362" max="1364" width="28.5703125" customWidth="1"/>
    <col min="1365" max="1365" width="26.42578125" customWidth="1"/>
    <col min="1366" max="1366" width="34.42578125" customWidth="1"/>
    <col min="1367" max="1367" width="24.5703125" customWidth="1"/>
    <col min="1368" max="1368" width="23.42578125" customWidth="1"/>
    <col min="1369" max="1369" width="21.5703125" customWidth="1"/>
    <col min="1370" max="1370" width="25.5703125" customWidth="1"/>
    <col min="1371" max="1371" width="22" customWidth="1"/>
    <col min="1372" max="1372" width="37" customWidth="1"/>
    <col min="1373" max="1373" width="20.5703125" customWidth="1"/>
    <col min="1374" max="1375" width="22.5703125" customWidth="1"/>
    <col min="1376" max="1376" width="22.42578125" customWidth="1"/>
    <col min="1377" max="1377" width="20.42578125" customWidth="1"/>
    <col min="1378" max="1378" width="28.42578125" customWidth="1"/>
    <col min="1379" max="1379" width="18.5703125" customWidth="1"/>
    <col min="1380" max="1380" width="17" customWidth="1"/>
    <col min="1381" max="1381" width="15.5703125" customWidth="1"/>
    <col min="1382" max="1382" width="19.5703125" customWidth="1"/>
    <col min="1383" max="1383" width="15.5703125" customWidth="1"/>
    <col min="1384" max="1384" width="30.5703125" customWidth="1"/>
    <col min="1385" max="1385" width="27.5703125" customWidth="1"/>
    <col min="1386" max="1388" width="29.5703125" customWidth="1"/>
    <col min="1389" max="1389" width="27.42578125" customWidth="1"/>
    <col min="1390" max="1390" width="35.42578125" customWidth="1"/>
    <col min="1391" max="1391" width="25.5703125" customWidth="1"/>
    <col min="1392" max="1392" width="24.42578125" customWidth="1"/>
    <col min="1393" max="1393" width="22.5703125" customWidth="1"/>
    <col min="1394" max="1394" width="26.5703125" customWidth="1"/>
    <col min="1395" max="1395" width="23" customWidth="1"/>
    <col min="1396" max="1396" width="38.42578125" customWidth="1"/>
    <col min="1397" max="1397" width="20.5703125" customWidth="1"/>
    <col min="1398" max="1399" width="22.5703125" customWidth="1"/>
    <col min="1400" max="1400" width="22.42578125" customWidth="1"/>
    <col min="1401" max="1401" width="20.42578125" customWidth="1"/>
    <col min="1402" max="1402" width="28.42578125" customWidth="1"/>
    <col min="1403" max="1403" width="18.5703125" customWidth="1"/>
    <col min="1404" max="1404" width="17" customWidth="1"/>
    <col min="1405" max="1405" width="15.5703125" customWidth="1"/>
    <col min="1406" max="1406" width="19.5703125" customWidth="1"/>
    <col min="1407" max="1407" width="15.5703125" customWidth="1"/>
    <col min="1408" max="1408" width="30.5703125" customWidth="1"/>
    <col min="1409" max="1409" width="27.5703125" customWidth="1"/>
    <col min="1410" max="1412" width="29.5703125" customWidth="1"/>
    <col min="1413" max="1413" width="27.42578125" customWidth="1"/>
    <col min="1414" max="1414" width="35.42578125" customWidth="1"/>
    <col min="1415" max="1415" width="25.5703125" customWidth="1"/>
    <col min="1416" max="1416" width="24.42578125" customWidth="1"/>
    <col min="1417" max="1417" width="22.5703125" customWidth="1"/>
    <col min="1418" max="1418" width="26.5703125" customWidth="1"/>
    <col min="1419" max="1419" width="23" customWidth="1"/>
    <col min="1420" max="1420" width="38.42578125" customWidth="1"/>
    <col min="1421" max="1421" width="20.5703125" customWidth="1"/>
    <col min="1422" max="1423" width="22.5703125" customWidth="1"/>
    <col min="1424" max="1424" width="22.42578125" customWidth="1"/>
    <col min="1425" max="1425" width="20.42578125" customWidth="1"/>
    <col min="1426" max="1426" width="28.42578125" customWidth="1"/>
    <col min="1427" max="1427" width="18.5703125" customWidth="1"/>
    <col min="1428" max="1428" width="17" customWidth="1"/>
    <col min="1429" max="1429" width="15.5703125" customWidth="1"/>
    <col min="1430" max="1430" width="19.5703125" customWidth="1"/>
    <col min="1431" max="1431" width="15.5703125" customWidth="1"/>
    <col min="1432" max="1432" width="30.5703125" customWidth="1"/>
    <col min="1433" max="1433" width="27.5703125" customWidth="1"/>
    <col min="1434" max="1436" width="29.5703125" customWidth="1"/>
    <col min="1437" max="1437" width="27.42578125" customWidth="1"/>
    <col min="1438" max="1438" width="35.42578125" customWidth="1"/>
    <col min="1439" max="1439" width="25.5703125" customWidth="1"/>
    <col min="1440" max="1440" width="24.42578125" customWidth="1"/>
    <col min="1441" max="1441" width="22.5703125" customWidth="1"/>
    <col min="1442" max="1442" width="26.5703125" customWidth="1"/>
    <col min="1443" max="1443" width="23" customWidth="1"/>
    <col min="1444" max="1444" width="38.42578125" customWidth="1"/>
    <col min="1445" max="1445" width="20.5703125" customWidth="1"/>
    <col min="1446" max="1447" width="22.5703125" customWidth="1"/>
    <col min="1448" max="1448" width="22.42578125" customWidth="1"/>
    <col min="1449" max="1449" width="20.42578125" customWidth="1"/>
    <col min="1450" max="1450" width="28.42578125" customWidth="1"/>
    <col min="1451" max="1451" width="18.5703125" customWidth="1"/>
    <col min="1452" max="1452" width="17" customWidth="1"/>
    <col min="1453" max="1453" width="15.5703125" customWidth="1"/>
    <col min="1454" max="1454" width="19.5703125" customWidth="1"/>
    <col min="1455" max="1455" width="15.5703125" customWidth="1"/>
    <col min="1456" max="1456" width="30.5703125" customWidth="1"/>
    <col min="1457" max="1457" width="27.5703125" customWidth="1"/>
    <col min="1458" max="1460" width="29.5703125" customWidth="1"/>
    <col min="1461" max="1461" width="27.42578125" customWidth="1"/>
    <col min="1462" max="1462" width="35.42578125" customWidth="1"/>
    <col min="1463" max="1463" width="25.5703125" customWidth="1"/>
    <col min="1464" max="1464" width="24.42578125" customWidth="1"/>
    <col min="1465" max="1465" width="22.5703125" customWidth="1"/>
    <col min="1466" max="1466" width="26.5703125" customWidth="1"/>
    <col min="1467" max="1467" width="23" customWidth="1"/>
    <col min="1468" max="1468" width="38.42578125" customWidth="1"/>
    <col min="1469" max="1469" width="20.5703125" customWidth="1"/>
    <col min="1470" max="1471" width="22.5703125" customWidth="1"/>
    <col min="1472" max="1472" width="22.42578125" customWidth="1"/>
    <col min="1473" max="1473" width="20.42578125" customWidth="1"/>
    <col min="1474" max="1474" width="28.42578125" customWidth="1"/>
    <col min="1475" max="1475" width="18.5703125" customWidth="1"/>
    <col min="1476" max="1476" width="17" customWidth="1"/>
    <col min="1477" max="1477" width="15.5703125" customWidth="1"/>
    <col min="1478" max="1478" width="19.5703125" customWidth="1"/>
    <col min="1479" max="1479" width="15.5703125" customWidth="1"/>
    <col min="1480" max="1480" width="30.5703125" customWidth="1"/>
    <col min="1481" max="1481" width="27.5703125" customWidth="1"/>
    <col min="1482" max="1484" width="29.5703125" customWidth="1"/>
    <col min="1485" max="1485" width="27.42578125" customWidth="1"/>
    <col min="1486" max="1486" width="35.42578125" customWidth="1"/>
    <col min="1487" max="1487" width="25.5703125" customWidth="1"/>
    <col min="1488" max="1488" width="24.42578125" customWidth="1"/>
    <col min="1489" max="1489" width="22.5703125" customWidth="1"/>
    <col min="1490" max="1490" width="26.5703125" customWidth="1"/>
    <col min="1491" max="1491" width="23" customWidth="1"/>
    <col min="1492" max="1492" width="38.42578125" customWidth="1"/>
    <col min="1493" max="1493" width="20.5703125" customWidth="1"/>
    <col min="1494" max="1495" width="22.5703125" customWidth="1"/>
    <col min="1496" max="1496" width="22.42578125" customWidth="1"/>
    <col min="1497" max="1497" width="20.42578125" customWidth="1"/>
    <col min="1498" max="1498" width="28.42578125" customWidth="1"/>
    <col min="1499" max="1499" width="18.5703125" customWidth="1"/>
    <col min="1500" max="1500" width="17" customWidth="1"/>
    <col min="1501" max="1501" width="15.5703125" customWidth="1"/>
    <col min="1502" max="1502" width="19.5703125" customWidth="1"/>
    <col min="1503" max="1503" width="15.5703125" customWidth="1"/>
    <col min="1504" max="1504" width="30.5703125" customWidth="1"/>
    <col min="1505" max="1505" width="27.5703125" customWidth="1"/>
    <col min="1506" max="1508" width="29.5703125" customWidth="1"/>
    <col min="1509" max="1509" width="27.42578125" customWidth="1"/>
    <col min="1510" max="1510" width="35.42578125" customWidth="1"/>
    <col min="1511" max="1511" width="25.5703125" customWidth="1"/>
    <col min="1512" max="1512" width="24.42578125" customWidth="1"/>
    <col min="1513" max="1513" width="22.5703125" customWidth="1"/>
    <col min="1514" max="1514" width="26.5703125" customWidth="1"/>
    <col min="1515" max="1515" width="23" customWidth="1"/>
    <col min="1516" max="1516" width="38.42578125" customWidth="1"/>
    <col min="1517" max="1517" width="20.5703125" customWidth="1"/>
    <col min="1518" max="1519" width="22.5703125" customWidth="1"/>
    <col min="1520" max="1520" width="22.42578125" customWidth="1"/>
    <col min="1521" max="1521" width="20.42578125" customWidth="1"/>
    <col min="1522" max="1522" width="28.42578125" customWidth="1"/>
    <col min="1523" max="1523" width="18.5703125" customWidth="1"/>
    <col min="1524" max="1524" width="17" customWidth="1"/>
    <col min="1525" max="1525" width="15.5703125" customWidth="1"/>
    <col min="1526" max="1526" width="19.5703125" customWidth="1"/>
    <col min="1527" max="1527" width="15.5703125" customWidth="1"/>
    <col min="1528" max="1528" width="30.5703125" customWidth="1"/>
    <col min="1529" max="1529" width="27.5703125" customWidth="1"/>
    <col min="1530" max="1532" width="29.5703125" customWidth="1"/>
    <col min="1533" max="1533" width="27.42578125" customWidth="1"/>
    <col min="1534" max="1534" width="35.42578125" customWidth="1"/>
    <col min="1535" max="1535" width="25.5703125" customWidth="1"/>
    <col min="1536" max="1536" width="24.42578125" customWidth="1"/>
    <col min="1537" max="1537" width="22.5703125" customWidth="1"/>
    <col min="1538" max="1538" width="26.5703125" customWidth="1"/>
    <col min="1539" max="1539" width="23" customWidth="1"/>
    <col min="1540" max="1540" width="38.42578125" customWidth="1"/>
    <col min="1541" max="1541" width="20.5703125" customWidth="1"/>
    <col min="1542" max="1543" width="22.5703125" customWidth="1"/>
    <col min="1544" max="1544" width="22.42578125" customWidth="1"/>
    <col min="1545" max="1545" width="20.42578125" customWidth="1"/>
    <col min="1546" max="1546" width="28.42578125" customWidth="1"/>
    <col min="1547" max="1547" width="18.5703125" customWidth="1"/>
    <col min="1548" max="1548" width="17" customWidth="1"/>
    <col min="1549" max="1549" width="15.5703125" customWidth="1"/>
    <col min="1550" max="1550" width="19.5703125" customWidth="1"/>
    <col min="1551" max="1551" width="15.5703125" customWidth="1"/>
    <col min="1552" max="1552" width="30.5703125" customWidth="1"/>
    <col min="1553" max="1553" width="27.5703125" customWidth="1"/>
    <col min="1554" max="1556" width="29.5703125" customWidth="1"/>
    <col min="1557" max="1557" width="27.42578125" customWidth="1"/>
    <col min="1558" max="1558" width="35.42578125" customWidth="1"/>
    <col min="1559" max="1559" width="25.5703125" customWidth="1"/>
    <col min="1560" max="1560" width="24.42578125" customWidth="1"/>
    <col min="1561" max="1561" width="22.5703125" customWidth="1"/>
    <col min="1562" max="1562" width="26.5703125" customWidth="1"/>
    <col min="1563" max="1563" width="23" customWidth="1"/>
    <col min="1564" max="1564" width="38.42578125" customWidth="1"/>
    <col min="1565" max="1565" width="20.5703125" customWidth="1"/>
    <col min="1566" max="1567" width="22.5703125" customWidth="1"/>
    <col min="1568" max="1568" width="22.42578125" customWidth="1"/>
    <col min="1569" max="1569" width="20.42578125" customWidth="1"/>
    <col min="1570" max="1570" width="28.42578125" customWidth="1"/>
    <col min="1571" max="1571" width="18.5703125" customWidth="1"/>
    <col min="1572" max="1572" width="17" customWidth="1"/>
    <col min="1573" max="1573" width="15.5703125" customWidth="1"/>
    <col min="1574" max="1574" width="19.5703125" customWidth="1"/>
    <col min="1575" max="1575" width="15.5703125" customWidth="1"/>
    <col min="1576" max="1576" width="30.5703125" customWidth="1"/>
    <col min="1577" max="1577" width="27.5703125" customWidth="1"/>
    <col min="1578" max="1580" width="29.5703125" customWidth="1"/>
    <col min="1581" max="1581" width="27.42578125" customWidth="1"/>
    <col min="1582" max="1582" width="35.42578125" customWidth="1"/>
    <col min="1583" max="1583" width="25.5703125" customWidth="1"/>
    <col min="1584" max="1584" width="24.42578125" customWidth="1"/>
    <col min="1585" max="1585" width="22.5703125" customWidth="1"/>
    <col min="1586" max="1586" width="26.5703125" customWidth="1"/>
    <col min="1587" max="1587" width="23" customWidth="1"/>
    <col min="1588" max="1588" width="38.42578125" customWidth="1"/>
    <col min="1589" max="1589" width="20.5703125" customWidth="1"/>
    <col min="1590" max="1591" width="22.5703125" customWidth="1"/>
    <col min="1592" max="1592" width="22.42578125" customWidth="1"/>
    <col min="1593" max="1593" width="20.42578125" customWidth="1"/>
    <col min="1594" max="1594" width="28.42578125" customWidth="1"/>
    <col min="1595" max="1595" width="18.5703125" customWidth="1"/>
    <col min="1596" max="1596" width="17" customWidth="1"/>
    <col min="1597" max="1597" width="15.5703125" customWidth="1"/>
    <col min="1598" max="1598" width="19.5703125" customWidth="1"/>
    <col min="1599" max="1599" width="15.5703125" customWidth="1"/>
    <col min="1600" max="1600" width="30.5703125" customWidth="1"/>
    <col min="1601" max="1601" width="27.5703125" customWidth="1"/>
    <col min="1602" max="1604" width="29.5703125" customWidth="1"/>
    <col min="1605" max="1605" width="27.42578125" customWidth="1"/>
    <col min="1606" max="1606" width="35.42578125" customWidth="1"/>
    <col min="1607" max="1607" width="25.5703125" customWidth="1"/>
    <col min="1608" max="1608" width="24.42578125" customWidth="1"/>
    <col min="1609" max="1609" width="22.5703125" customWidth="1"/>
    <col min="1610" max="1610" width="26.5703125" customWidth="1"/>
    <col min="1611" max="1611" width="23" customWidth="1"/>
    <col min="1612" max="1612" width="38.42578125" customWidth="1"/>
    <col min="1613" max="1613" width="20.5703125" customWidth="1"/>
    <col min="1614" max="1615" width="22.5703125" customWidth="1"/>
    <col min="1616" max="1616" width="22.42578125" customWidth="1"/>
    <col min="1617" max="1617" width="20.42578125" customWidth="1"/>
    <col min="1618" max="1618" width="28.42578125" customWidth="1"/>
    <col min="1619" max="1619" width="18.5703125" customWidth="1"/>
    <col min="1620" max="1620" width="17" customWidth="1"/>
    <col min="1621" max="1621" width="15.5703125" customWidth="1"/>
    <col min="1622" max="1622" width="19.5703125" customWidth="1"/>
    <col min="1623" max="1623" width="15.5703125" customWidth="1"/>
    <col min="1624" max="1624" width="30.5703125" customWidth="1"/>
    <col min="1625" max="1625" width="27.5703125" customWidth="1"/>
    <col min="1626" max="1628" width="29.5703125" customWidth="1"/>
    <col min="1629" max="1629" width="27.42578125" customWidth="1"/>
    <col min="1630" max="1630" width="35.42578125" customWidth="1"/>
    <col min="1631" max="1631" width="25.5703125" customWidth="1"/>
    <col min="1632" max="1632" width="24.42578125" customWidth="1"/>
    <col min="1633" max="1633" width="22.5703125" customWidth="1"/>
    <col min="1634" max="1634" width="26.5703125" customWidth="1"/>
    <col min="1635" max="1635" width="23" customWidth="1"/>
    <col min="1636" max="1636" width="38.42578125" customWidth="1"/>
    <col min="1637" max="1637" width="20.5703125" customWidth="1"/>
    <col min="1638" max="1639" width="22.5703125" customWidth="1"/>
    <col min="1640" max="1640" width="22.42578125" customWidth="1"/>
    <col min="1641" max="1641" width="20.42578125" customWidth="1"/>
    <col min="1642" max="1642" width="28.42578125" customWidth="1"/>
    <col min="1643" max="1643" width="18.5703125" customWidth="1"/>
    <col min="1644" max="1644" width="17" customWidth="1"/>
    <col min="1645" max="1645" width="15.5703125" customWidth="1"/>
    <col min="1646" max="1646" width="19.5703125" customWidth="1"/>
    <col min="1647" max="1647" width="15.5703125" customWidth="1"/>
    <col min="1648" max="1648" width="30.5703125" customWidth="1"/>
    <col min="1649" max="1649" width="27.5703125" customWidth="1"/>
    <col min="1650" max="1652" width="29.5703125" customWidth="1"/>
    <col min="1653" max="1653" width="27.42578125" customWidth="1"/>
    <col min="1654" max="1654" width="35.42578125" customWidth="1"/>
    <col min="1655" max="1655" width="25.5703125" customWidth="1"/>
    <col min="1656" max="1656" width="24.42578125" customWidth="1"/>
    <col min="1657" max="1657" width="22.5703125" customWidth="1"/>
    <col min="1658" max="1658" width="26.5703125" customWidth="1"/>
    <col min="1659" max="1659" width="23" customWidth="1"/>
    <col min="1660" max="1660" width="38.42578125" customWidth="1"/>
    <col min="1661" max="1661" width="20.5703125" customWidth="1"/>
    <col min="1662" max="1663" width="22.5703125" customWidth="1"/>
    <col min="1664" max="1664" width="22.42578125" customWidth="1"/>
    <col min="1665" max="1665" width="20.42578125" customWidth="1"/>
    <col min="1666" max="1666" width="28.42578125" customWidth="1"/>
    <col min="1667" max="1667" width="18.5703125" customWidth="1"/>
    <col min="1668" max="1668" width="17" customWidth="1"/>
    <col min="1669" max="1669" width="15.5703125" customWidth="1"/>
    <col min="1670" max="1670" width="19.5703125" customWidth="1"/>
    <col min="1671" max="1671" width="15.5703125" customWidth="1"/>
    <col min="1672" max="1672" width="30.5703125" customWidth="1"/>
    <col min="1673" max="1673" width="27.5703125" customWidth="1"/>
    <col min="1674" max="1676" width="29.5703125" customWidth="1"/>
    <col min="1677" max="1677" width="27.42578125" customWidth="1"/>
    <col min="1678" max="1678" width="35.42578125" customWidth="1"/>
    <col min="1679" max="1679" width="25.5703125" customWidth="1"/>
    <col min="1680" max="1680" width="24.42578125" customWidth="1"/>
    <col min="1681" max="1681" width="22.5703125" customWidth="1"/>
    <col min="1682" max="1682" width="26.5703125" customWidth="1"/>
    <col min="1683" max="1683" width="23" customWidth="1"/>
    <col min="1684" max="1684" width="38.42578125" customWidth="1"/>
    <col min="1685" max="1685" width="20.5703125" customWidth="1"/>
    <col min="1686" max="1687" width="22.5703125" customWidth="1"/>
    <col min="1688" max="1688" width="22.42578125" customWidth="1"/>
    <col min="1689" max="1689" width="20.42578125" customWidth="1"/>
    <col min="1690" max="1690" width="28.42578125" customWidth="1"/>
    <col min="1691" max="1691" width="18.5703125" customWidth="1"/>
    <col min="1692" max="1692" width="17" customWidth="1"/>
    <col min="1693" max="1693" width="15.5703125" customWidth="1"/>
    <col min="1694" max="1694" width="19.5703125" customWidth="1"/>
    <col min="1695" max="1695" width="15.5703125" customWidth="1"/>
    <col min="1696" max="1696" width="30.5703125" customWidth="1"/>
    <col min="1697" max="1697" width="27.5703125" customWidth="1"/>
    <col min="1698" max="1700" width="29.5703125" customWidth="1"/>
    <col min="1701" max="1701" width="27.42578125" customWidth="1"/>
    <col min="1702" max="1702" width="35.42578125" customWidth="1"/>
    <col min="1703" max="1703" width="25.5703125" customWidth="1"/>
    <col min="1704" max="1704" width="24.42578125" customWidth="1"/>
    <col min="1705" max="1705" width="22.5703125" customWidth="1"/>
    <col min="1706" max="1706" width="26.5703125" customWidth="1"/>
    <col min="1707" max="1707" width="23" customWidth="1"/>
    <col min="1708" max="1708" width="38.42578125" customWidth="1"/>
    <col min="1709" max="1709" width="20.5703125" customWidth="1"/>
    <col min="1710" max="1711" width="22.5703125" customWidth="1"/>
    <col min="1712" max="1712" width="22.42578125" customWidth="1"/>
    <col min="1713" max="1713" width="20.42578125" customWidth="1"/>
    <col min="1714" max="1714" width="28.42578125" customWidth="1"/>
    <col min="1715" max="1715" width="18.5703125" customWidth="1"/>
    <col min="1716" max="1716" width="17" customWidth="1"/>
    <col min="1717" max="1717" width="15.5703125" customWidth="1"/>
    <col min="1718" max="1718" width="19.5703125" customWidth="1"/>
    <col min="1719" max="1719" width="15.5703125" customWidth="1"/>
    <col min="1720" max="1720" width="30.5703125" customWidth="1"/>
    <col min="1721" max="1721" width="27.5703125" customWidth="1"/>
    <col min="1722" max="1724" width="29.5703125" customWidth="1"/>
    <col min="1725" max="1725" width="27.42578125" customWidth="1"/>
    <col min="1726" max="1726" width="35.42578125" customWidth="1"/>
    <col min="1727" max="1727" width="25.5703125" customWidth="1"/>
    <col min="1728" max="1728" width="24.42578125" customWidth="1"/>
    <col min="1729" max="1729" width="22.5703125" customWidth="1"/>
    <col min="1730" max="1730" width="26.5703125" customWidth="1"/>
    <col min="1731" max="1731" width="23" customWidth="1"/>
    <col min="1732" max="1732" width="38.42578125" customWidth="1"/>
    <col min="1733" max="1733" width="20.5703125" customWidth="1"/>
    <col min="1734" max="1735" width="22.5703125" customWidth="1"/>
    <col min="1736" max="1736" width="22.42578125" customWidth="1"/>
    <col min="1737" max="1737" width="20.42578125" customWidth="1"/>
    <col min="1738" max="1738" width="28.42578125" customWidth="1"/>
    <col min="1739" max="1739" width="18.5703125" customWidth="1"/>
    <col min="1740" max="1740" width="17" customWidth="1"/>
    <col min="1741" max="1741" width="15.5703125" customWidth="1"/>
    <col min="1742" max="1742" width="19.5703125" customWidth="1"/>
    <col min="1743" max="1743" width="15.5703125" customWidth="1"/>
    <col min="1744" max="1744" width="30.5703125" customWidth="1"/>
    <col min="1745" max="1745" width="27.5703125" customWidth="1"/>
    <col min="1746" max="1748" width="29.5703125" customWidth="1"/>
    <col min="1749" max="1749" width="27.42578125" customWidth="1"/>
    <col min="1750" max="1750" width="35.42578125" customWidth="1"/>
    <col min="1751" max="1751" width="25.5703125" customWidth="1"/>
    <col min="1752" max="1752" width="24.42578125" customWidth="1"/>
    <col min="1753" max="1753" width="22.5703125" customWidth="1"/>
    <col min="1754" max="1754" width="26.5703125" customWidth="1"/>
    <col min="1755" max="1755" width="23" customWidth="1"/>
    <col min="1756" max="1756" width="38.42578125" customWidth="1"/>
    <col min="1757" max="1757" width="20.5703125" customWidth="1"/>
    <col min="1758" max="1759" width="22.5703125" customWidth="1"/>
    <col min="1760" max="1760" width="22.42578125" customWidth="1"/>
    <col min="1761" max="1761" width="20.42578125" customWidth="1"/>
    <col min="1762" max="1762" width="28.42578125" customWidth="1"/>
    <col min="1763" max="1763" width="18.5703125" customWidth="1"/>
    <col min="1764" max="1764" width="17" customWidth="1"/>
    <col min="1765" max="1765" width="15.5703125" customWidth="1"/>
    <col min="1766" max="1766" width="19.5703125" customWidth="1"/>
    <col min="1767" max="1767" width="15.5703125" customWidth="1"/>
    <col min="1768" max="1768" width="30.5703125" customWidth="1"/>
    <col min="1769" max="1769" width="27.5703125" customWidth="1"/>
    <col min="1770" max="1772" width="29.5703125" customWidth="1"/>
    <col min="1773" max="1773" width="27.42578125" customWidth="1"/>
    <col min="1774" max="1774" width="35.42578125" customWidth="1"/>
    <col min="1775" max="1775" width="25.5703125" customWidth="1"/>
    <col min="1776" max="1776" width="24.42578125" customWidth="1"/>
    <col min="1777" max="1777" width="22.5703125" customWidth="1"/>
    <col min="1778" max="1778" width="26.5703125" customWidth="1"/>
    <col min="1779" max="1779" width="23" customWidth="1"/>
    <col min="1780" max="1780" width="38.42578125" customWidth="1"/>
    <col min="1781" max="1781" width="20.5703125" customWidth="1"/>
    <col min="1782" max="1783" width="22.5703125" customWidth="1"/>
    <col min="1784" max="1784" width="22.42578125" customWidth="1"/>
    <col min="1785" max="1785" width="20.42578125" customWidth="1"/>
    <col min="1786" max="1786" width="28.42578125" customWidth="1"/>
    <col min="1787" max="1787" width="18.5703125" customWidth="1"/>
    <col min="1788" max="1788" width="17" customWidth="1"/>
    <col min="1789" max="1789" width="15.5703125" customWidth="1"/>
    <col min="1790" max="1790" width="19.5703125" customWidth="1"/>
    <col min="1791" max="1791" width="15.5703125" customWidth="1"/>
    <col min="1792" max="1792" width="30.5703125" customWidth="1"/>
    <col min="1793" max="1793" width="27.5703125" customWidth="1"/>
    <col min="1794" max="1796" width="29.5703125" customWidth="1"/>
    <col min="1797" max="1797" width="27.42578125" customWidth="1"/>
    <col min="1798" max="1798" width="35.42578125" customWidth="1"/>
    <col min="1799" max="1799" width="25.5703125" customWidth="1"/>
    <col min="1800" max="1800" width="24.42578125" customWidth="1"/>
    <col min="1801" max="1801" width="22.5703125" customWidth="1"/>
    <col min="1802" max="1802" width="26.5703125" customWidth="1"/>
    <col min="1803" max="1803" width="23" customWidth="1"/>
    <col min="1804" max="1804" width="38.42578125" customWidth="1"/>
    <col min="1805" max="1805" width="20.5703125" customWidth="1"/>
    <col min="1806" max="1807" width="22.5703125" customWidth="1"/>
    <col min="1808" max="1808" width="22.42578125" customWidth="1"/>
    <col min="1809" max="1809" width="20.42578125" customWidth="1"/>
    <col min="1810" max="1810" width="28.42578125" customWidth="1"/>
    <col min="1811" max="1811" width="18.5703125" customWidth="1"/>
    <col min="1812" max="1812" width="17" customWidth="1"/>
    <col min="1813" max="1813" width="15.5703125" customWidth="1"/>
    <col min="1814" max="1814" width="19.5703125" customWidth="1"/>
    <col min="1815" max="1815" width="15.5703125" customWidth="1"/>
    <col min="1816" max="1816" width="30.5703125" customWidth="1"/>
    <col min="1817" max="1817" width="27.5703125" customWidth="1"/>
    <col min="1818" max="1820" width="29.5703125" customWidth="1"/>
    <col min="1821" max="1821" width="27.42578125" customWidth="1"/>
    <col min="1822" max="1822" width="35.42578125" customWidth="1"/>
    <col min="1823" max="1823" width="25.5703125" customWidth="1"/>
    <col min="1824" max="1824" width="24.42578125" customWidth="1"/>
    <col min="1825" max="1825" width="22.5703125" customWidth="1"/>
    <col min="1826" max="1826" width="26.5703125" customWidth="1"/>
    <col min="1827" max="1827" width="23" customWidth="1"/>
    <col min="1828" max="1828" width="38.42578125" customWidth="1"/>
    <col min="1829" max="1829" width="20.5703125" customWidth="1"/>
    <col min="1830" max="1831" width="22.5703125" customWidth="1"/>
    <col min="1832" max="1832" width="22.42578125" customWidth="1"/>
    <col min="1833" max="1833" width="20.42578125" customWidth="1"/>
    <col min="1834" max="1834" width="28.42578125" customWidth="1"/>
    <col min="1835" max="1835" width="18.5703125" customWidth="1"/>
    <col min="1836" max="1836" width="17" customWidth="1"/>
    <col min="1837" max="1837" width="15.5703125" customWidth="1"/>
    <col min="1838" max="1838" width="19.5703125" customWidth="1"/>
    <col min="1839" max="1839" width="15.5703125" customWidth="1"/>
    <col min="1840" max="1840" width="30.5703125" customWidth="1"/>
    <col min="1841" max="1841" width="27.5703125" customWidth="1"/>
    <col min="1842" max="1844" width="29.5703125" customWidth="1"/>
    <col min="1845" max="1845" width="27.42578125" customWidth="1"/>
    <col min="1846" max="1846" width="35.42578125" customWidth="1"/>
    <col min="1847" max="1847" width="25.5703125" customWidth="1"/>
    <col min="1848" max="1848" width="24.42578125" customWidth="1"/>
    <col min="1849" max="1849" width="22.5703125" customWidth="1"/>
    <col min="1850" max="1850" width="26.5703125" customWidth="1"/>
    <col min="1851" max="1851" width="23" customWidth="1"/>
    <col min="1852" max="1852" width="38.42578125" customWidth="1"/>
    <col min="1853" max="1853" width="20.5703125" customWidth="1"/>
    <col min="1854" max="1855" width="22.5703125" customWidth="1"/>
    <col min="1856" max="1856" width="22.42578125" customWidth="1"/>
    <col min="1857" max="1857" width="20.42578125" customWidth="1"/>
    <col min="1858" max="1858" width="28.42578125" customWidth="1"/>
    <col min="1859" max="1859" width="18.5703125" customWidth="1"/>
    <col min="1860" max="1860" width="17" customWidth="1"/>
    <col min="1861" max="1861" width="15.5703125" customWidth="1"/>
    <col min="1862" max="1862" width="19.5703125" customWidth="1"/>
    <col min="1863" max="1863" width="15.5703125" customWidth="1"/>
    <col min="1864" max="1864" width="30.5703125" customWidth="1"/>
    <col min="1865" max="1865" width="29.5703125" customWidth="1"/>
    <col min="1866" max="1868" width="31.42578125" customWidth="1"/>
    <col min="1869" max="1869" width="29" customWidth="1"/>
    <col min="1870" max="1870" width="36.5703125" customWidth="1"/>
    <col min="1871" max="1871" width="27.42578125" customWidth="1"/>
    <col min="1872" max="1872" width="25.5703125" customWidth="1"/>
    <col min="1873" max="1873" width="24.42578125" customWidth="1"/>
    <col min="1874" max="1874" width="28.42578125" customWidth="1"/>
    <col min="1875" max="1875" width="24.5703125" customWidth="1"/>
    <col min="1876" max="1876" width="39.5703125" customWidth="1"/>
    <col min="1877" max="1877" width="20.5703125" customWidth="1"/>
    <col min="1878" max="1879" width="22.5703125" customWidth="1"/>
    <col min="1880" max="1880" width="22.42578125" customWidth="1"/>
    <col min="1881" max="1881" width="20.42578125" customWidth="1"/>
    <col min="1882" max="1882" width="28.42578125" customWidth="1"/>
    <col min="1883" max="1883" width="18.5703125" customWidth="1"/>
    <col min="1884" max="1884" width="17" customWidth="1"/>
    <col min="1885" max="1885" width="15.5703125" customWidth="1"/>
    <col min="1886" max="1886" width="19.5703125" customWidth="1"/>
    <col min="1887" max="1887" width="15.5703125" customWidth="1"/>
    <col min="1888" max="1888" width="30.5703125" customWidth="1"/>
    <col min="1889" max="1889" width="29.5703125" customWidth="1"/>
    <col min="1890" max="1892" width="31.42578125" customWidth="1"/>
    <col min="1893" max="1893" width="29" customWidth="1"/>
    <col min="1894" max="1894" width="36.5703125" customWidth="1"/>
    <col min="1895" max="1895" width="27.42578125" customWidth="1"/>
    <col min="1896" max="1896" width="25.5703125" customWidth="1"/>
    <col min="1897" max="1897" width="24.42578125" customWidth="1"/>
    <col min="1898" max="1898" width="28.42578125" customWidth="1"/>
    <col min="1899" max="1899" width="24.5703125" customWidth="1"/>
    <col min="1900" max="1900" width="39.5703125" customWidth="1"/>
    <col min="1901" max="1901" width="20.5703125" customWidth="1"/>
    <col min="1902" max="1903" width="22.5703125" customWidth="1"/>
    <col min="1904" max="1904" width="22.42578125" customWidth="1"/>
    <col min="1905" max="1905" width="20.42578125" customWidth="1"/>
    <col min="1906" max="1906" width="28.42578125" customWidth="1"/>
    <col min="1907" max="1907" width="18.5703125" customWidth="1"/>
    <col min="1908" max="1908" width="17" customWidth="1"/>
    <col min="1909" max="1909" width="15.5703125" customWidth="1"/>
    <col min="1910" max="1910" width="19.5703125" customWidth="1"/>
    <col min="1911" max="1911" width="15.5703125" customWidth="1"/>
    <col min="1912" max="1912" width="30.5703125" customWidth="1"/>
    <col min="1913" max="1913" width="29.5703125" customWidth="1"/>
    <col min="1914" max="1916" width="31.42578125" customWidth="1"/>
    <col min="1917" max="1917" width="29" customWidth="1"/>
    <col min="1918" max="1918" width="36.5703125" customWidth="1"/>
    <col min="1919" max="1919" width="27.42578125" customWidth="1"/>
    <col min="1920" max="1920" width="25.5703125" customWidth="1"/>
    <col min="1921" max="1921" width="24.42578125" customWidth="1"/>
    <col min="1922" max="1922" width="28.42578125" customWidth="1"/>
    <col min="1923" max="1923" width="24.5703125" customWidth="1"/>
    <col min="1924" max="1924" width="39.5703125" customWidth="1"/>
    <col min="1925" max="1925" width="20.5703125" customWidth="1"/>
    <col min="1926" max="1927" width="22.5703125" customWidth="1"/>
    <col min="1928" max="1928" width="22.42578125" customWidth="1"/>
    <col min="1929" max="1929" width="20.42578125" customWidth="1"/>
    <col min="1930" max="1930" width="28.42578125" customWidth="1"/>
    <col min="1931" max="1931" width="18.5703125" customWidth="1"/>
    <col min="1932" max="1932" width="17" customWidth="1"/>
    <col min="1933" max="1933" width="15.5703125" customWidth="1"/>
    <col min="1934" max="1934" width="19.5703125" customWidth="1"/>
    <col min="1935" max="1935" width="15.5703125" customWidth="1"/>
    <col min="1936" max="1936" width="30.5703125" customWidth="1"/>
    <col min="1937" max="1937" width="29.5703125" customWidth="1"/>
    <col min="1938" max="1940" width="31.42578125" customWidth="1"/>
    <col min="1941" max="1941" width="29" customWidth="1"/>
    <col min="1942" max="1942" width="36.5703125" customWidth="1"/>
    <col min="1943" max="1943" width="27.42578125" customWidth="1"/>
    <col min="1944" max="1944" width="25.5703125" customWidth="1"/>
    <col min="1945" max="1945" width="24.42578125" customWidth="1"/>
    <col min="1946" max="1946" width="28.42578125" customWidth="1"/>
    <col min="1947" max="1947" width="24.5703125" customWidth="1"/>
    <col min="1948" max="1948" width="39.5703125" customWidth="1"/>
    <col min="1949" max="1949" width="25.5703125" customWidth="1"/>
    <col min="1950" max="1952" width="27.42578125" customWidth="1"/>
    <col min="1953" max="1953" width="25" customWidth="1"/>
    <col min="1954" max="1954" width="32.5703125" customWidth="1"/>
    <col min="1955" max="1955" width="23.42578125" customWidth="1"/>
    <col min="1956" max="1956" width="21.5703125" customWidth="1"/>
    <col min="1957" max="1957" width="20.42578125" customWidth="1"/>
    <col min="1958" max="1958" width="24.42578125" customWidth="1"/>
    <col min="1959" max="1959" width="20.5703125" customWidth="1"/>
    <col min="1960" max="1960" width="35.5703125" customWidth="1"/>
    <col min="1961" max="1961" width="22.42578125" customWidth="1"/>
    <col min="1962" max="1962" width="20.42578125" customWidth="1"/>
    <col min="1963" max="1963" width="18.5703125" customWidth="1"/>
    <col min="1964" max="1964" width="17" customWidth="1"/>
    <col min="1965" max="1965" width="15.5703125" customWidth="1"/>
    <col min="1966" max="1966" width="19.5703125" customWidth="1"/>
    <col min="1967" max="1967" width="15.5703125" customWidth="1"/>
    <col min="1968" max="1968" width="30.5703125" customWidth="1"/>
    <col min="1969" max="1969" width="27.5703125" customWidth="1"/>
    <col min="1970" max="1972" width="29.5703125" customWidth="1"/>
    <col min="1973" max="1973" width="27.42578125" customWidth="1"/>
    <col min="1974" max="1974" width="25.5703125" customWidth="1"/>
    <col min="1975" max="1975" width="24.42578125" customWidth="1"/>
    <col min="1976" max="1976" width="22.5703125" customWidth="1"/>
    <col min="1977" max="1977" width="26.5703125" customWidth="1"/>
    <col min="1978" max="1978" width="23" customWidth="1"/>
    <col min="1979" max="1979" width="38.42578125" customWidth="1"/>
    <col min="1980" max="1980" width="27.5703125" customWidth="1"/>
    <col min="1981" max="1983" width="29.5703125" customWidth="1"/>
    <col min="1984" max="1984" width="27.42578125" customWidth="1"/>
    <col min="1985" max="1985" width="25.5703125" customWidth="1"/>
    <col min="1986" max="1986" width="24.42578125" customWidth="1"/>
    <col min="1987" max="1987" width="22.5703125" customWidth="1"/>
    <col min="1988" max="1988" width="26.5703125" customWidth="1"/>
    <col min="1989" max="1989" width="23" customWidth="1"/>
    <col min="1990" max="1990" width="38.42578125" customWidth="1"/>
    <col min="1991" max="1991" width="20.5703125" customWidth="1"/>
    <col min="1992" max="1993" width="22.5703125" customWidth="1"/>
    <col min="1994" max="1994" width="22.42578125" customWidth="1"/>
    <col min="1995" max="1995" width="20.42578125" customWidth="1"/>
    <col min="1996" max="1996" width="18.5703125" customWidth="1"/>
    <col min="1997" max="1997" width="17" customWidth="1"/>
    <col min="1998" max="1998" width="15.5703125" customWidth="1"/>
    <col min="1999" max="1999" width="19.5703125" customWidth="1"/>
    <col min="2000" max="2000" width="15.5703125" customWidth="1"/>
    <col min="2001" max="2001" width="30.5703125" customWidth="1"/>
    <col min="2002" max="2002" width="29.5703125" customWidth="1"/>
    <col min="2003" max="2005" width="31.42578125" customWidth="1"/>
    <col min="2006" max="2006" width="29" customWidth="1"/>
    <col min="2007" max="2007" width="27.42578125" customWidth="1"/>
    <col min="2008" max="2008" width="25.5703125" customWidth="1"/>
    <col min="2009" max="2009" width="24.42578125" customWidth="1"/>
    <col min="2010" max="2010" width="28.42578125" customWidth="1"/>
    <col min="2011" max="2011" width="24.5703125" customWidth="1"/>
    <col min="2012" max="2012" width="39.5703125" customWidth="1"/>
    <col min="2013" max="2013" width="29.5703125" customWidth="1"/>
    <col min="2014" max="2016" width="31.42578125" customWidth="1"/>
    <col min="2017" max="2017" width="29" customWidth="1"/>
    <col min="2018" max="2018" width="27.42578125" customWidth="1"/>
    <col min="2019" max="2019" width="25.5703125" customWidth="1"/>
    <col min="2020" max="2020" width="24.42578125" customWidth="1"/>
    <col min="2021" max="2021" width="28.42578125" customWidth="1"/>
    <col min="2022" max="2022" width="24.5703125" customWidth="1"/>
    <col min="2023" max="2023" width="39.5703125" customWidth="1"/>
    <col min="2024" max="2024" width="20.5703125" customWidth="1"/>
    <col min="2025" max="2026" width="22.5703125" customWidth="1"/>
    <col min="2027" max="2027" width="22.42578125" customWidth="1"/>
    <col min="2028" max="2028" width="20.42578125" customWidth="1"/>
    <col min="2029" max="2029" width="18.5703125" customWidth="1"/>
    <col min="2030" max="2030" width="17" customWidth="1"/>
    <col min="2031" max="2031" width="15.5703125" customWidth="1"/>
    <col min="2032" max="2032" width="19.5703125" customWidth="1"/>
    <col min="2033" max="2033" width="15.5703125" customWidth="1"/>
    <col min="2034" max="2034" width="30.5703125" customWidth="1"/>
    <col min="2035" max="2035" width="29.5703125" customWidth="1"/>
    <col min="2036" max="2038" width="31.42578125" customWidth="1"/>
    <col min="2039" max="2039" width="29" customWidth="1"/>
    <col min="2040" max="2040" width="27.42578125" customWidth="1"/>
    <col min="2041" max="2041" width="25.5703125" customWidth="1"/>
    <col min="2042" max="2042" width="24.42578125" customWidth="1"/>
    <col min="2043" max="2043" width="28.42578125" customWidth="1"/>
    <col min="2044" max="2044" width="24.5703125" customWidth="1"/>
    <col min="2045" max="2045" width="39.5703125" customWidth="1"/>
    <col min="2046" max="2046" width="29.5703125" customWidth="1"/>
    <col min="2047" max="2049" width="31.42578125" customWidth="1"/>
    <col min="2050" max="2050" width="29" customWidth="1"/>
    <col min="2051" max="2051" width="27.42578125" customWidth="1"/>
    <col min="2052" max="2052" width="25.5703125" customWidth="1"/>
    <col min="2053" max="2053" width="24.42578125" customWidth="1"/>
    <col min="2054" max="2054" width="28.42578125" customWidth="1"/>
    <col min="2055" max="2055" width="24.5703125" customWidth="1"/>
    <col min="2056" max="2056" width="39.5703125" customWidth="1"/>
    <col min="2057" max="2057" width="20.5703125" customWidth="1"/>
    <col min="2058" max="2059" width="22.5703125" customWidth="1"/>
    <col min="2060" max="2060" width="22.42578125" customWidth="1"/>
    <col min="2061" max="2061" width="20.42578125" customWidth="1"/>
    <col min="2062" max="2062" width="18.5703125" customWidth="1"/>
    <col min="2063" max="2063" width="17" customWidth="1"/>
    <col min="2064" max="2064" width="15.5703125" customWidth="1"/>
    <col min="2065" max="2065" width="19.5703125" customWidth="1"/>
    <col min="2066" max="2066" width="15.5703125" customWidth="1"/>
    <col min="2067" max="2067" width="30.5703125" customWidth="1"/>
    <col min="2068" max="2068" width="29.5703125" customWidth="1"/>
    <col min="2069" max="2071" width="31.42578125" customWidth="1"/>
    <col min="2072" max="2072" width="29" customWidth="1"/>
    <col min="2073" max="2073" width="27.42578125" customWidth="1"/>
    <col min="2074" max="2074" width="25.5703125" customWidth="1"/>
    <col min="2075" max="2075" width="24.42578125" customWidth="1"/>
    <col min="2076" max="2076" width="28.42578125" customWidth="1"/>
    <col min="2077" max="2077" width="24.5703125" customWidth="1"/>
    <col min="2078" max="2078" width="39.5703125" customWidth="1"/>
    <col min="2079" max="2079" width="29.5703125" customWidth="1"/>
    <col min="2080" max="2082" width="31.42578125" customWidth="1"/>
    <col min="2083" max="2083" width="29" customWidth="1"/>
    <col min="2084" max="2084" width="27.42578125" customWidth="1"/>
    <col min="2085" max="2085" width="25.5703125" customWidth="1"/>
    <col min="2086" max="2086" width="24.42578125" customWidth="1"/>
    <col min="2087" max="2087" width="28.42578125" customWidth="1"/>
    <col min="2088" max="2088" width="24.5703125" customWidth="1"/>
    <col min="2089" max="2089" width="39.5703125" customWidth="1"/>
    <col min="2090" max="2090" width="25.5703125" customWidth="1"/>
    <col min="2091" max="2093" width="27.42578125" customWidth="1"/>
    <col min="2094" max="2094" width="25" customWidth="1"/>
    <col min="2095" max="2095" width="23.42578125" customWidth="1"/>
    <col min="2096" max="2096" width="21.5703125" customWidth="1"/>
    <col min="2097" max="2097" width="20.42578125" customWidth="1"/>
    <col min="2098" max="2098" width="24.42578125" customWidth="1"/>
    <col min="2099" max="2099" width="20.5703125" customWidth="1"/>
    <col min="2100" max="2100" width="35.5703125" customWidth="1"/>
    <col min="2101" max="2101" width="21.5703125" customWidth="1"/>
    <col min="2102" max="2102" width="25.5703125" customWidth="1"/>
    <col min="2103" max="2103" width="22" customWidth="1"/>
    <col min="2104" max="2104" width="37" customWidth="1"/>
    <col min="2105" max="2105" width="20.5703125" customWidth="1"/>
    <col min="2106" max="2107" width="22.5703125" customWidth="1"/>
    <col min="2108" max="2108" width="22.42578125" customWidth="1"/>
    <col min="2109" max="2109" width="18.5703125" customWidth="1"/>
    <col min="2110" max="2110" width="17" customWidth="1"/>
    <col min="2111" max="2111" width="15.5703125" customWidth="1"/>
    <col min="2112" max="2112" width="19.5703125" customWidth="1"/>
    <col min="2113" max="2113" width="15.5703125" customWidth="1"/>
    <col min="2114" max="2114" width="30.5703125" customWidth="1"/>
    <col min="2115" max="2115" width="26.5703125" customWidth="1"/>
    <col min="2116" max="2118" width="28.5703125" customWidth="1"/>
    <col min="2119" max="2119" width="24.5703125" customWidth="1"/>
    <col min="2120" max="2120" width="23.42578125" customWidth="1"/>
    <col min="2121" max="2121" width="21.5703125" customWidth="1"/>
    <col min="2122" max="2122" width="25.5703125" customWidth="1"/>
    <col min="2123" max="2123" width="22" customWidth="1"/>
    <col min="2124" max="2124" width="37" customWidth="1"/>
    <col min="2125" max="2125" width="22.42578125" customWidth="1"/>
    <col min="2126" max="2127" width="24.42578125" customWidth="1"/>
    <col min="2128" max="2128" width="23.5703125" customWidth="1"/>
    <col min="2129" max="2129" width="20.42578125" customWidth="1"/>
    <col min="2130" max="2130" width="18.5703125" customWidth="1"/>
    <col min="2131" max="2131" width="17" customWidth="1"/>
    <col min="2132" max="2132" width="21.42578125" customWidth="1"/>
    <col min="2133" max="2133" width="17.42578125" customWidth="1"/>
    <col min="2134" max="2134" width="32.42578125" customWidth="1"/>
    <col min="2135" max="2135" width="26.5703125" customWidth="1"/>
    <col min="2136" max="2138" width="28.5703125" customWidth="1"/>
    <col min="2139" max="2139" width="24.5703125" customWidth="1"/>
    <col min="2140" max="2140" width="23.42578125" customWidth="1"/>
    <col min="2141" max="2141" width="21.5703125" customWidth="1"/>
    <col min="2142" max="2142" width="25.5703125" customWidth="1"/>
    <col min="2143" max="2143" width="22" customWidth="1"/>
    <col min="2144" max="2144" width="37" customWidth="1"/>
    <col min="2145" max="2145" width="20.5703125" customWidth="1"/>
    <col min="2146" max="2147" width="22.5703125" customWidth="1"/>
    <col min="2148" max="2148" width="22.42578125" customWidth="1"/>
    <col min="2149" max="2149" width="18.5703125" customWidth="1"/>
    <col min="2150" max="2150" width="17" customWidth="1"/>
    <col min="2151" max="2151" width="15.5703125" customWidth="1"/>
    <col min="2152" max="2152" width="19.5703125" customWidth="1"/>
    <col min="2153" max="2153" width="15.5703125" customWidth="1"/>
    <col min="2154" max="2154" width="30.5703125" customWidth="1"/>
    <col min="2155" max="2155" width="26.5703125" customWidth="1"/>
    <col min="2156" max="2158" width="28.5703125" customWidth="1"/>
    <col min="2159" max="2159" width="24.5703125" customWidth="1"/>
    <col min="2160" max="2160" width="23.42578125" customWidth="1"/>
    <col min="2161" max="2161" width="21.5703125" customWidth="1"/>
    <col min="2162" max="2162" width="25.5703125" customWidth="1"/>
    <col min="2163" max="2163" width="22" customWidth="1"/>
    <col min="2164" max="2164" width="37" customWidth="1"/>
    <col min="2165" max="2165" width="22.42578125" customWidth="1"/>
    <col min="2166" max="2167" width="24.42578125" customWidth="1"/>
    <col min="2168" max="2168" width="23.5703125" customWidth="1"/>
    <col min="2169" max="2169" width="20.42578125" customWidth="1"/>
    <col min="2170" max="2170" width="18.5703125" customWidth="1"/>
    <col min="2171" max="2171" width="17" customWidth="1"/>
    <col min="2172" max="2172" width="21.42578125" customWidth="1"/>
    <col min="2173" max="2173" width="17.42578125" customWidth="1"/>
    <col min="2174" max="2174" width="32.42578125" customWidth="1"/>
    <col min="2175" max="2175" width="26.5703125" customWidth="1"/>
    <col min="2176" max="2178" width="28.5703125" customWidth="1"/>
    <col min="2179" max="2179" width="24.5703125" customWidth="1"/>
    <col min="2180" max="2180" width="23.42578125" customWidth="1"/>
    <col min="2181" max="2181" width="21.5703125" customWidth="1"/>
    <col min="2182" max="2182" width="25.5703125" customWidth="1"/>
    <col min="2183" max="2183" width="22" customWidth="1"/>
    <col min="2184" max="2184" width="37" customWidth="1"/>
    <col min="2185" max="2185" width="20.5703125" customWidth="1"/>
    <col min="2186" max="2187" width="22.5703125" customWidth="1"/>
    <col min="2188" max="2188" width="22.42578125" customWidth="1"/>
    <col min="2189" max="2189" width="18.5703125" customWidth="1"/>
    <col min="2190" max="2190" width="17" customWidth="1"/>
    <col min="2191" max="2191" width="15.5703125" customWidth="1"/>
    <col min="2192" max="2192" width="19.5703125" customWidth="1"/>
    <col min="2193" max="2193" width="15.5703125" customWidth="1"/>
    <col min="2194" max="2194" width="30.5703125" customWidth="1"/>
    <col min="2195" max="2195" width="27.5703125" customWidth="1"/>
    <col min="2196" max="2198" width="29.5703125" customWidth="1"/>
    <col min="2199" max="2199" width="25.5703125" customWidth="1"/>
    <col min="2200" max="2200" width="24.42578125" customWidth="1"/>
    <col min="2201" max="2201" width="22.5703125" customWidth="1"/>
    <col min="2202" max="2202" width="26.5703125" customWidth="1"/>
    <col min="2203" max="2203" width="23" customWidth="1"/>
    <col min="2204" max="2204" width="38.42578125" customWidth="1"/>
    <col min="2205" max="2205" width="27.5703125" customWidth="1"/>
    <col min="2206" max="2208" width="29.5703125" customWidth="1"/>
    <col min="2209" max="2209" width="25.5703125" customWidth="1"/>
    <col min="2210" max="2210" width="24.42578125" customWidth="1"/>
    <col min="2211" max="2211" width="22.5703125" customWidth="1"/>
    <col min="2212" max="2212" width="26.5703125" customWidth="1"/>
    <col min="2213" max="2213" width="23" customWidth="1"/>
    <col min="2214" max="2214" width="38.42578125" customWidth="1"/>
    <col min="2215" max="2215" width="26.5703125" customWidth="1"/>
    <col min="2216" max="2218" width="28.5703125" customWidth="1"/>
    <col min="2219" max="2219" width="24.5703125" customWidth="1"/>
    <col min="2220" max="2220" width="23.42578125" customWidth="1"/>
    <col min="2221" max="2221" width="21.5703125" customWidth="1"/>
    <col min="2222" max="2222" width="25.5703125" customWidth="1"/>
    <col min="2223" max="2223" width="22" customWidth="1"/>
    <col min="2224" max="2224" width="37" customWidth="1"/>
    <col min="2225" max="2225" width="20.5703125" customWidth="1"/>
    <col min="2226" max="2227" width="22.5703125" customWidth="1"/>
    <col min="2228" max="2228" width="22.42578125" customWidth="1"/>
    <col min="2229" max="2229" width="18.5703125" customWidth="1"/>
    <col min="2230" max="2230" width="17" customWidth="1"/>
    <col min="2231" max="2231" width="15.5703125" customWidth="1"/>
    <col min="2232" max="2232" width="19.5703125" customWidth="1"/>
    <col min="2233" max="2233" width="15.5703125" customWidth="1"/>
    <col min="2234" max="2234" width="30.5703125" customWidth="1"/>
    <col min="2235" max="2235" width="26.5703125" customWidth="1"/>
    <col min="2236" max="2238" width="28.5703125" customWidth="1"/>
    <col min="2239" max="2239" width="24.5703125" customWidth="1"/>
    <col min="2240" max="2240" width="23.42578125" customWidth="1"/>
    <col min="2241" max="2241" width="21.5703125" customWidth="1"/>
    <col min="2242" max="2242" width="25.5703125" customWidth="1"/>
    <col min="2243" max="2243" width="22" customWidth="1"/>
    <col min="2244" max="2244" width="37" customWidth="1"/>
    <col min="2245" max="2245" width="22.42578125" customWidth="1"/>
    <col min="2246" max="2247" width="24.42578125" customWidth="1"/>
    <col min="2248" max="2248" width="23.5703125" customWidth="1"/>
    <col min="2249" max="2249" width="20.42578125" customWidth="1"/>
    <col min="2250" max="2250" width="18.5703125" customWidth="1"/>
    <col min="2251" max="2251" width="17" customWidth="1"/>
    <col min="2252" max="2252" width="21.42578125" customWidth="1"/>
    <col min="2253" max="2253" width="17.42578125" customWidth="1"/>
    <col min="2254" max="2254" width="32.42578125" customWidth="1"/>
    <col min="2255" max="2255" width="26.5703125" customWidth="1"/>
    <col min="2256" max="2258" width="28.5703125" customWidth="1"/>
    <col min="2259" max="2259" width="24.5703125" customWidth="1"/>
    <col min="2260" max="2260" width="23.42578125" customWidth="1"/>
    <col min="2261" max="2261" width="21.5703125" customWidth="1"/>
    <col min="2262" max="2262" width="25.5703125" customWidth="1"/>
    <col min="2263" max="2263" width="22" customWidth="1"/>
    <col min="2264" max="2264" width="37" customWidth="1"/>
    <col min="2265" max="2265" width="20.5703125" customWidth="1"/>
    <col min="2266" max="2267" width="22.5703125" customWidth="1"/>
    <col min="2268" max="2268" width="22.42578125" customWidth="1"/>
    <col min="2269" max="2269" width="18.5703125" customWidth="1"/>
    <col min="2270" max="2270" width="17" customWidth="1"/>
    <col min="2271" max="2271" width="15.5703125" customWidth="1"/>
    <col min="2272" max="2272" width="19.5703125" customWidth="1"/>
    <col min="2273" max="2273" width="15.5703125" customWidth="1"/>
    <col min="2274" max="2274" width="30.5703125" customWidth="1"/>
    <col min="2275" max="2275" width="26.5703125" customWidth="1"/>
    <col min="2276" max="2278" width="28.5703125" customWidth="1"/>
    <col min="2279" max="2279" width="24.5703125" customWidth="1"/>
    <col min="2280" max="2280" width="23.42578125" customWidth="1"/>
    <col min="2281" max="2281" width="21.5703125" customWidth="1"/>
    <col min="2282" max="2282" width="25.5703125" customWidth="1"/>
    <col min="2283" max="2283" width="22" customWidth="1"/>
    <col min="2284" max="2284" width="37" customWidth="1"/>
    <col min="2285" max="2285" width="22.42578125" customWidth="1"/>
    <col min="2286" max="2287" width="24.42578125" customWidth="1"/>
    <col min="2288" max="2288" width="23.5703125" customWidth="1"/>
    <col min="2289" max="2289" width="20.42578125" customWidth="1"/>
    <col min="2290" max="2290" width="18.5703125" customWidth="1"/>
    <col min="2291" max="2291" width="17" customWidth="1"/>
    <col min="2292" max="2292" width="21.42578125" customWidth="1"/>
    <col min="2293" max="2293" width="17.42578125" customWidth="1"/>
    <col min="2294" max="2294" width="32.42578125" customWidth="1"/>
    <col min="2295" max="2295" width="26.5703125" customWidth="1"/>
    <col min="2296" max="2298" width="28.5703125" customWidth="1"/>
    <col min="2299" max="2299" width="24.5703125" customWidth="1"/>
    <col min="2300" max="2300" width="23.42578125" customWidth="1"/>
    <col min="2301" max="2301" width="21.5703125" customWidth="1"/>
    <col min="2302" max="2302" width="25.5703125" customWidth="1"/>
    <col min="2303" max="2303" width="22" customWidth="1"/>
    <col min="2304" max="2304" width="37" customWidth="1"/>
    <col min="2305" max="2305" width="20.5703125" customWidth="1"/>
    <col min="2306" max="2307" width="22.5703125" customWidth="1"/>
    <col min="2308" max="2308" width="22.42578125" customWidth="1"/>
    <col min="2309" max="2309" width="18.5703125" customWidth="1"/>
    <col min="2310" max="2310" width="17" customWidth="1"/>
    <col min="2311" max="2311" width="15.5703125" customWidth="1"/>
    <col min="2312" max="2312" width="19.5703125" customWidth="1"/>
    <col min="2313" max="2313" width="15.5703125" customWidth="1"/>
    <col min="2314" max="2314" width="30.5703125" customWidth="1"/>
    <col min="2315" max="2315" width="26.5703125" customWidth="1"/>
    <col min="2316" max="2318" width="28.5703125" customWidth="1"/>
    <col min="2319" max="2319" width="24.5703125" customWidth="1"/>
    <col min="2320" max="2320" width="23.42578125" customWidth="1"/>
    <col min="2321" max="2321" width="21.5703125" customWidth="1"/>
    <col min="2322" max="2322" width="25.5703125" customWidth="1"/>
    <col min="2323" max="2323" width="22" customWidth="1"/>
    <col min="2324" max="2324" width="37" customWidth="1"/>
    <col min="2325" max="2325" width="22.42578125" customWidth="1"/>
    <col min="2326" max="2327" width="24.42578125" customWidth="1"/>
    <col min="2328" max="2328" width="23.5703125" customWidth="1"/>
    <col min="2329" max="2329" width="20.42578125" customWidth="1"/>
    <col min="2330" max="2330" width="18.5703125" customWidth="1"/>
    <col min="2331" max="2331" width="17" customWidth="1"/>
    <col min="2332" max="2332" width="21.42578125" customWidth="1"/>
    <col min="2333" max="2333" width="17.42578125" customWidth="1"/>
    <col min="2334" max="2334" width="32.42578125" customWidth="1"/>
    <col min="2335" max="2335" width="26.5703125" customWidth="1"/>
    <col min="2336" max="2338" width="28.5703125" customWidth="1"/>
    <col min="2339" max="2339" width="24.5703125" customWidth="1"/>
    <col min="2340" max="2340" width="23.42578125" customWidth="1"/>
    <col min="2341" max="2341" width="21.5703125" customWidth="1"/>
    <col min="2342" max="2342" width="25.5703125" customWidth="1"/>
    <col min="2343" max="2343" width="22" customWidth="1"/>
    <col min="2344" max="2344" width="37" customWidth="1"/>
    <col min="2345" max="2345" width="20.5703125" customWidth="1"/>
    <col min="2346" max="2347" width="22.5703125" customWidth="1"/>
    <col min="2348" max="2348" width="22.42578125" customWidth="1"/>
    <col min="2349" max="2349" width="18.5703125" customWidth="1"/>
    <col min="2350" max="2350" width="17" customWidth="1"/>
    <col min="2351" max="2351" width="15.5703125" customWidth="1"/>
    <col min="2352" max="2352" width="19.5703125" customWidth="1"/>
    <col min="2353" max="2353" width="15.5703125" customWidth="1"/>
    <col min="2354" max="2354" width="30.5703125" customWidth="1"/>
    <col min="2355" max="2355" width="27.5703125" customWidth="1"/>
    <col min="2356" max="2358" width="29.5703125" customWidth="1"/>
    <col min="2359" max="2359" width="25.5703125" customWidth="1"/>
    <col min="2360" max="2360" width="24.42578125" customWidth="1"/>
    <col min="2361" max="2361" width="22.5703125" customWidth="1"/>
    <col min="2362" max="2362" width="26.5703125" customWidth="1"/>
    <col min="2363" max="2363" width="23" customWidth="1"/>
    <col min="2364" max="2364" width="38.42578125" customWidth="1"/>
    <col min="2365" max="2365" width="27.5703125" customWidth="1"/>
    <col min="2366" max="2368" width="29.5703125" customWidth="1"/>
    <col min="2369" max="2369" width="25.5703125" customWidth="1"/>
    <col min="2370" max="2370" width="24.42578125" customWidth="1"/>
    <col min="2371" max="2371" width="22.5703125" customWidth="1"/>
    <col min="2372" max="2372" width="26.5703125" customWidth="1"/>
    <col min="2373" max="2373" width="23" customWidth="1"/>
    <col min="2374" max="2374" width="38.42578125" customWidth="1"/>
    <col min="2375" max="2375" width="26.5703125" customWidth="1"/>
    <col min="2376" max="2378" width="28.5703125" customWidth="1"/>
    <col min="2379" max="2379" width="24.5703125" customWidth="1"/>
    <col min="2380" max="2380" width="23.42578125" customWidth="1"/>
    <col min="2381" max="2381" width="21.5703125" customWidth="1"/>
    <col min="2382" max="2382" width="25.5703125" customWidth="1"/>
    <col min="2383" max="2383" width="22" customWidth="1"/>
    <col min="2384" max="2384" width="37" customWidth="1"/>
    <col min="2385" max="2385" width="20.5703125" customWidth="1"/>
    <col min="2386" max="2387" width="22.5703125" customWidth="1"/>
    <col min="2388" max="2388" width="22.42578125" customWidth="1"/>
    <col min="2389" max="2389" width="18.5703125" customWidth="1"/>
    <col min="2390" max="2390" width="17" customWidth="1"/>
    <col min="2391" max="2391" width="15.5703125" customWidth="1"/>
    <col min="2392" max="2392" width="19.5703125" customWidth="1"/>
    <col min="2393" max="2393" width="15.5703125" customWidth="1"/>
    <col min="2394" max="2394" width="30.5703125" customWidth="1"/>
    <col min="2395" max="2395" width="26.5703125" customWidth="1"/>
    <col min="2396" max="2398" width="28.5703125" customWidth="1"/>
    <col min="2399" max="2399" width="24.5703125" customWidth="1"/>
    <col min="2400" max="2400" width="23.42578125" customWidth="1"/>
    <col min="2401" max="2401" width="21.5703125" customWidth="1"/>
    <col min="2402" max="2402" width="25.5703125" customWidth="1"/>
    <col min="2403" max="2403" width="22" customWidth="1"/>
    <col min="2404" max="2404" width="37" customWidth="1"/>
    <col min="2405" max="2405" width="22.42578125" customWidth="1"/>
    <col min="2406" max="2407" width="24.42578125" customWidth="1"/>
    <col min="2408" max="2408" width="23.5703125" customWidth="1"/>
    <col min="2409" max="2409" width="20.42578125" customWidth="1"/>
    <col min="2410" max="2410" width="18.5703125" customWidth="1"/>
    <col min="2411" max="2411" width="17" customWidth="1"/>
    <col min="2412" max="2412" width="21.42578125" customWidth="1"/>
    <col min="2413" max="2413" width="17.42578125" customWidth="1"/>
    <col min="2414" max="2414" width="32.42578125" customWidth="1"/>
    <col min="2415" max="2415" width="26.5703125" customWidth="1"/>
    <col min="2416" max="2418" width="28.5703125" customWidth="1"/>
    <col min="2419" max="2419" width="24.5703125" customWidth="1"/>
    <col min="2420" max="2420" width="23.42578125" customWidth="1"/>
    <col min="2421" max="2421" width="21.5703125" customWidth="1"/>
    <col min="2422" max="2422" width="25.5703125" customWidth="1"/>
    <col min="2423" max="2423" width="22" customWidth="1"/>
    <col min="2424" max="2424" width="37" customWidth="1"/>
    <col min="2425" max="2425" width="20.5703125" customWidth="1"/>
    <col min="2426" max="2427" width="22.5703125" customWidth="1"/>
    <col min="2428" max="2428" width="22.42578125" customWidth="1"/>
    <col min="2429" max="2429" width="18.5703125" customWidth="1"/>
    <col min="2430" max="2430" width="17" customWidth="1"/>
    <col min="2431" max="2431" width="15.5703125" customWidth="1"/>
    <col min="2432" max="2432" width="19.5703125" customWidth="1"/>
    <col min="2433" max="2433" width="15.5703125" customWidth="1"/>
    <col min="2434" max="2434" width="30.5703125" customWidth="1"/>
    <col min="2435" max="2435" width="26.5703125" customWidth="1"/>
    <col min="2436" max="2438" width="28.5703125" customWidth="1"/>
    <col min="2439" max="2439" width="24.5703125" customWidth="1"/>
    <col min="2440" max="2440" width="23.42578125" customWidth="1"/>
    <col min="2441" max="2441" width="21.5703125" customWidth="1"/>
    <col min="2442" max="2442" width="25.5703125" customWidth="1"/>
    <col min="2443" max="2443" width="22" customWidth="1"/>
    <col min="2444" max="2444" width="37" customWidth="1"/>
    <col min="2445" max="2445" width="22.42578125" customWidth="1"/>
    <col min="2446" max="2447" width="24.42578125" customWidth="1"/>
    <col min="2448" max="2448" width="23.5703125" customWidth="1"/>
    <col min="2449" max="2449" width="20.42578125" customWidth="1"/>
    <col min="2450" max="2450" width="18.5703125" customWidth="1"/>
    <col min="2451" max="2451" width="17" customWidth="1"/>
    <col min="2452" max="2452" width="21.42578125" customWidth="1"/>
    <col min="2453" max="2453" width="17.42578125" customWidth="1"/>
    <col min="2454" max="2454" width="32.42578125" customWidth="1"/>
    <col min="2455" max="2455" width="26.5703125" customWidth="1"/>
    <col min="2456" max="2458" width="28.5703125" customWidth="1"/>
    <col min="2459" max="2459" width="24.5703125" customWidth="1"/>
    <col min="2460" max="2460" width="23.42578125" customWidth="1"/>
    <col min="2461" max="2461" width="21.5703125" customWidth="1"/>
    <col min="2462" max="2462" width="25.5703125" customWidth="1"/>
    <col min="2463" max="2463" width="22" customWidth="1"/>
    <col min="2464" max="2464" width="37" customWidth="1"/>
    <col min="2465" max="2465" width="20.5703125" customWidth="1"/>
    <col min="2466" max="2467" width="22.5703125" customWidth="1"/>
    <col min="2468" max="2468" width="22.42578125" customWidth="1"/>
    <col min="2469" max="2469" width="18.5703125" customWidth="1"/>
    <col min="2470" max="2470" width="17" customWidth="1"/>
    <col min="2471" max="2471" width="15.5703125" customWidth="1"/>
    <col min="2472" max="2472" width="19.5703125" customWidth="1"/>
    <col min="2473" max="2473" width="15.5703125" customWidth="1"/>
    <col min="2474" max="2474" width="30.5703125" customWidth="1"/>
    <col min="2475" max="2475" width="26.5703125" customWidth="1"/>
    <col min="2476" max="2478" width="28.5703125" customWidth="1"/>
    <col min="2479" max="2479" width="24.5703125" customWidth="1"/>
    <col min="2480" max="2480" width="23.42578125" customWidth="1"/>
    <col min="2481" max="2481" width="21.5703125" customWidth="1"/>
    <col min="2482" max="2482" width="25.5703125" customWidth="1"/>
    <col min="2483" max="2483" width="22" customWidth="1"/>
    <col min="2484" max="2484" width="37" customWidth="1"/>
    <col min="2485" max="2485" width="22.42578125" customWidth="1"/>
    <col min="2486" max="2487" width="24.42578125" customWidth="1"/>
    <col min="2488" max="2488" width="23.5703125" customWidth="1"/>
    <col min="2489" max="2489" width="20.42578125" customWidth="1"/>
    <col min="2490" max="2490" width="18.5703125" customWidth="1"/>
    <col min="2491" max="2491" width="17" customWidth="1"/>
    <col min="2492" max="2492" width="21.42578125" customWidth="1"/>
    <col min="2493" max="2493" width="17.42578125" customWidth="1"/>
    <col min="2494" max="2494" width="32.42578125" customWidth="1"/>
    <col min="2495" max="2495" width="26.5703125" customWidth="1"/>
    <col min="2496" max="2498" width="28.5703125" customWidth="1"/>
    <col min="2499" max="2499" width="24.5703125" customWidth="1"/>
    <col min="2500" max="2500" width="23.42578125" customWidth="1"/>
    <col min="2501" max="2501" width="21.5703125" customWidth="1"/>
    <col min="2502" max="2502" width="25.5703125" customWidth="1"/>
    <col min="2503" max="2503" width="22" customWidth="1"/>
    <col min="2504" max="2504" width="37" customWidth="1"/>
    <col min="2505" max="2505" width="20.5703125" customWidth="1"/>
    <col min="2506" max="2507" width="22.5703125" customWidth="1"/>
    <col min="2508" max="2508" width="22.42578125" customWidth="1"/>
    <col min="2509" max="2509" width="18.5703125" customWidth="1"/>
    <col min="2510" max="2510" width="17" customWidth="1"/>
    <col min="2511" max="2511" width="15.5703125" customWidth="1"/>
    <col min="2512" max="2512" width="19.5703125" customWidth="1"/>
    <col min="2513" max="2513" width="15.5703125" customWidth="1"/>
    <col min="2514" max="2514" width="30.5703125" customWidth="1"/>
    <col min="2515" max="2515" width="27.5703125" customWidth="1"/>
    <col min="2516" max="2518" width="29.5703125" customWidth="1"/>
    <col min="2519" max="2519" width="25.5703125" customWidth="1"/>
    <col min="2520" max="2520" width="24.42578125" customWidth="1"/>
    <col min="2521" max="2521" width="22.5703125" customWidth="1"/>
    <col min="2522" max="2522" width="26.5703125" customWidth="1"/>
    <col min="2523" max="2523" width="23" customWidth="1"/>
    <col min="2524" max="2524" width="38.42578125" customWidth="1"/>
    <col min="2525" max="2525" width="25.5703125" customWidth="1"/>
    <col min="2526" max="2528" width="27.5703125" customWidth="1"/>
    <col min="2529" max="2529" width="23.5703125" customWidth="1"/>
    <col min="2530" max="2530" width="22.42578125" customWidth="1"/>
    <col min="2531" max="2531" width="20.5703125" customWidth="1"/>
    <col min="2532" max="2532" width="24.5703125" customWidth="1"/>
    <col min="2533" max="2533" width="20.5703125" customWidth="1"/>
    <col min="2534" max="2534" width="36" customWidth="1"/>
    <col min="2535" max="2535" width="27.5703125" customWidth="1"/>
    <col min="2536" max="2538" width="29.5703125" customWidth="1"/>
    <col min="2539" max="2539" width="25.5703125" customWidth="1"/>
    <col min="2540" max="2540" width="24.42578125" customWidth="1"/>
    <col min="2541" max="2541" width="22.5703125" customWidth="1"/>
    <col min="2542" max="2542" width="26.5703125" customWidth="1"/>
    <col min="2543" max="2543" width="23" customWidth="1"/>
    <col min="2544" max="2544" width="38.42578125" customWidth="1"/>
    <col min="2545" max="2545" width="20.5703125" customWidth="1"/>
    <col min="2546" max="2547" width="22.5703125" customWidth="1"/>
    <col min="2548" max="2548" width="22.42578125" customWidth="1"/>
    <col min="2549" max="2549" width="18.5703125" customWidth="1"/>
    <col min="2550" max="2550" width="17" customWidth="1"/>
    <col min="2551" max="2551" width="15.5703125" customWidth="1"/>
    <col min="2552" max="2552" width="19.5703125" customWidth="1"/>
    <col min="2553" max="2553" width="15.5703125" customWidth="1"/>
    <col min="2554" max="2554" width="30.5703125" customWidth="1"/>
    <col min="2555" max="2555" width="27.5703125" customWidth="1"/>
    <col min="2556" max="2558" width="29.5703125" customWidth="1"/>
    <col min="2559" max="2559" width="25.5703125" customWidth="1"/>
    <col min="2560" max="2560" width="24.42578125" customWidth="1"/>
    <col min="2561" max="2561" width="22.5703125" customWidth="1"/>
    <col min="2562" max="2562" width="26.5703125" customWidth="1"/>
    <col min="2563" max="2563" width="23" customWidth="1"/>
    <col min="2564" max="2564" width="38.42578125" customWidth="1"/>
    <col min="2565" max="2565" width="27.5703125" customWidth="1"/>
    <col min="2566" max="2568" width="29.5703125" customWidth="1"/>
    <col min="2569" max="2569" width="25.5703125" customWidth="1"/>
    <col min="2570" max="2570" width="24.42578125" customWidth="1"/>
    <col min="2571" max="2571" width="22.5703125" customWidth="1"/>
    <col min="2572" max="2572" width="26.5703125" customWidth="1"/>
    <col min="2573" max="2573" width="23" customWidth="1"/>
    <col min="2574" max="2574" width="38.42578125" customWidth="1"/>
    <col min="2575" max="2575" width="27.5703125" customWidth="1"/>
    <col min="2576" max="2578" width="29.5703125" customWidth="1"/>
    <col min="2579" max="2579" width="25.5703125" customWidth="1"/>
    <col min="2580" max="2580" width="24.42578125" customWidth="1"/>
    <col min="2581" max="2581" width="22.5703125" customWidth="1"/>
    <col min="2582" max="2582" width="26.5703125" customWidth="1"/>
    <col min="2583" max="2583" width="23" customWidth="1"/>
    <col min="2584" max="2584" width="38.42578125" customWidth="1"/>
    <col min="2585" max="2585" width="20.5703125" customWidth="1"/>
    <col min="2586" max="2587" width="22.5703125" customWidth="1"/>
    <col min="2588" max="2588" width="22.42578125" customWidth="1"/>
    <col min="2589" max="2589" width="18.5703125" customWidth="1"/>
    <col min="2590" max="2590" width="17" customWidth="1"/>
    <col min="2591" max="2591" width="15.5703125" customWidth="1"/>
    <col min="2592" max="2592" width="19.5703125" customWidth="1"/>
    <col min="2593" max="2593" width="15.5703125" customWidth="1"/>
    <col min="2594" max="2594" width="30.5703125" customWidth="1"/>
    <col min="2595" max="2595" width="27.5703125" customWidth="1"/>
    <col min="2596" max="2598" width="29.5703125" customWidth="1"/>
    <col min="2599" max="2599" width="25.5703125" customWidth="1"/>
    <col min="2600" max="2600" width="24.42578125" customWidth="1"/>
    <col min="2601" max="2601" width="22.5703125" customWidth="1"/>
    <col min="2602" max="2602" width="26.5703125" customWidth="1"/>
    <col min="2603" max="2603" width="23" customWidth="1"/>
    <col min="2604" max="2604" width="38.42578125" customWidth="1"/>
    <col min="2605" max="2605" width="22.42578125" customWidth="1"/>
    <col min="2606" max="2607" width="24.42578125" customWidth="1"/>
    <col min="2608" max="2608" width="23.5703125" customWidth="1"/>
    <col min="2609" max="2609" width="20.42578125" customWidth="1"/>
    <col min="2610" max="2610" width="18.5703125" customWidth="1"/>
    <col min="2611" max="2611" width="17" customWidth="1"/>
    <col min="2612" max="2612" width="21.42578125" customWidth="1"/>
    <col min="2613" max="2613" width="17.42578125" customWidth="1"/>
    <col min="2614" max="2614" width="32.42578125" customWidth="1"/>
    <col min="2615" max="2615" width="27.5703125" customWidth="1"/>
    <col min="2616" max="2618" width="29.5703125" customWidth="1"/>
    <col min="2619" max="2619" width="25.5703125" customWidth="1"/>
    <col min="2620" max="2620" width="24.42578125" customWidth="1"/>
    <col min="2621" max="2621" width="22.5703125" customWidth="1"/>
    <col min="2622" max="2622" width="26.5703125" customWidth="1"/>
    <col min="2623" max="2623" width="23" customWidth="1"/>
    <col min="2624" max="2624" width="38.42578125" customWidth="1"/>
    <col min="2625" max="2625" width="20.5703125" customWidth="1"/>
    <col min="2626" max="2627" width="22.5703125" customWidth="1"/>
    <col min="2628" max="2628" width="22.42578125" customWidth="1"/>
    <col min="2629" max="2629" width="18.5703125" customWidth="1"/>
    <col min="2630" max="2630" width="17" customWidth="1"/>
    <col min="2631" max="2631" width="15.5703125" customWidth="1"/>
    <col min="2632" max="2632" width="19.5703125" customWidth="1"/>
    <col min="2633" max="2633" width="15.5703125" customWidth="1"/>
    <col min="2634" max="2634" width="30.5703125" customWidth="1"/>
    <col min="2635" max="2635" width="29.5703125" customWidth="1"/>
    <col min="2636" max="2638" width="31.42578125" customWidth="1"/>
    <col min="2639" max="2639" width="27.42578125" customWidth="1"/>
    <col min="2640" max="2640" width="25.5703125" customWidth="1"/>
    <col min="2641" max="2641" width="24.42578125" customWidth="1"/>
    <col min="2642" max="2642" width="28.42578125" customWidth="1"/>
    <col min="2643" max="2643" width="24.5703125" customWidth="1"/>
    <col min="2644" max="2644" width="39.5703125" customWidth="1"/>
    <col min="2645" max="2645" width="27.5703125" customWidth="1"/>
    <col min="2646" max="2648" width="29.5703125" customWidth="1"/>
    <col min="2649" max="2649" width="25.5703125" customWidth="1"/>
    <col min="2650" max="2650" width="24.42578125" customWidth="1"/>
    <col min="2651" max="2651" width="22.5703125" customWidth="1"/>
    <col min="2652" max="2652" width="26.5703125" customWidth="1"/>
    <col min="2653" max="2653" width="23" customWidth="1"/>
    <col min="2654" max="2654" width="38.42578125" customWidth="1"/>
    <col min="2655" max="2655" width="27.5703125" customWidth="1"/>
    <col min="2656" max="2658" width="29.5703125" customWidth="1"/>
    <col min="2659" max="2659" width="25.5703125" customWidth="1"/>
    <col min="2660" max="2660" width="24.42578125" customWidth="1"/>
    <col min="2661" max="2661" width="22.5703125" customWidth="1"/>
    <col min="2662" max="2662" width="26.5703125" customWidth="1"/>
    <col min="2663" max="2663" width="23" customWidth="1"/>
    <col min="2664" max="2664" width="38.42578125" customWidth="1"/>
    <col min="2665" max="2665" width="25.5703125" customWidth="1"/>
    <col min="2666" max="2668" width="27.42578125" customWidth="1"/>
    <col min="2669" max="2669" width="23.42578125" customWidth="1"/>
    <col min="2670" max="2670" width="21.5703125" customWidth="1"/>
    <col min="2671" max="2671" width="20.42578125" customWidth="1"/>
    <col min="2672" max="2672" width="24.42578125" customWidth="1"/>
    <col min="2673" max="2673" width="20.5703125" customWidth="1"/>
    <col min="2674" max="2674" width="35.5703125" customWidth="1"/>
    <col min="2675" max="2675" width="18.5703125" customWidth="1"/>
    <col min="2676" max="2676" width="17" customWidth="1"/>
    <col min="2677" max="2677" width="15.5703125" customWidth="1"/>
    <col min="2678" max="2678" width="19.5703125" customWidth="1"/>
    <col min="2679" max="2679" width="15.5703125" customWidth="1"/>
    <col min="2680" max="2680" width="30.5703125" customWidth="1"/>
    <col min="2681" max="2681" width="22.42578125" customWidth="1"/>
    <col min="2682" max="2683" width="24.42578125" customWidth="1"/>
    <col min="2684" max="2684" width="20.42578125" customWidth="1"/>
    <col min="2685" max="2685" width="18.5703125" customWidth="1"/>
    <col min="2686" max="2686" width="17" customWidth="1"/>
    <col min="2687" max="2687" width="21.42578125" customWidth="1"/>
    <col min="2688" max="2688" width="17.42578125" customWidth="1"/>
    <col min="2689" max="2689" width="32.42578125" customWidth="1"/>
    <col min="2690" max="2690" width="22.42578125" customWidth="1"/>
    <col min="2691" max="2692" width="24.42578125" customWidth="1"/>
    <col min="2693" max="2693" width="20.42578125" customWidth="1"/>
    <col min="2694" max="2694" width="18.5703125" customWidth="1"/>
    <col min="2695" max="2695" width="17" customWidth="1"/>
    <col min="2696" max="2696" width="21.42578125" customWidth="1"/>
    <col min="2697" max="2697" width="17.42578125" customWidth="1"/>
    <col min="2698" max="2698" width="32.42578125" customWidth="1"/>
    <col min="2699" max="2699" width="22.42578125" customWidth="1"/>
    <col min="2700" max="2701" width="24.42578125" customWidth="1"/>
    <col min="2702" max="2702" width="20.42578125" customWidth="1"/>
    <col min="2703" max="2703" width="18.5703125" customWidth="1"/>
    <col min="2704" max="2704" width="17" customWidth="1"/>
    <col min="2705" max="2705" width="21.42578125" customWidth="1"/>
    <col min="2706" max="2706" width="17.42578125" customWidth="1"/>
    <col min="2707" max="2707" width="32.42578125" customWidth="1"/>
    <col min="2708" max="2708" width="25.5703125" customWidth="1"/>
    <col min="2709" max="2710" width="27.5703125" customWidth="1"/>
    <col min="2711" max="2711" width="23.5703125" customWidth="1"/>
    <col min="2712" max="2712" width="22.42578125" customWidth="1"/>
    <col min="2713" max="2713" width="20.5703125" customWidth="1"/>
    <col min="2714" max="2714" width="24.5703125" customWidth="1"/>
    <col min="2715" max="2715" width="20.5703125" customWidth="1"/>
    <col min="2716" max="2716" width="36" customWidth="1"/>
    <col min="2717" max="2717" width="20.5703125" customWidth="1"/>
    <col min="2718" max="2719" width="22.5703125" customWidth="1"/>
    <col min="2720" max="2720" width="18.5703125" customWidth="1"/>
    <col min="2721" max="2721" width="17" customWidth="1"/>
    <col min="2722" max="2722" width="15.5703125" customWidth="1"/>
    <col min="2723" max="2723" width="19.5703125" customWidth="1"/>
    <col min="2724" max="2724" width="15.5703125" customWidth="1"/>
    <col min="2725" max="2725" width="30.5703125" customWidth="1"/>
    <col min="2726" max="2726" width="22.42578125" customWidth="1"/>
    <col min="2727" max="2728" width="24.42578125" customWidth="1"/>
    <col min="2729" max="2729" width="20.42578125" customWidth="1"/>
    <col min="2730" max="2730" width="18.5703125" customWidth="1"/>
    <col min="2731" max="2731" width="17" customWidth="1"/>
    <col min="2732" max="2732" width="21.42578125" customWidth="1"/>
    <col min="2733" max="2733" width="17.42578125" customWidth="1"/>
    <col min="2734" max="2734" width="32.42578125" customWidth="1"/>
    <col min="2735" max="2735" width="22.42578125" customWidth="1"/>
    <col min="2736" max="2737" width="24.42578125" customWidth="1"/>
    <col min="2738" max="2738" width="20.42578125" customWidth="1"/>
    <col min="2739" max="2739" width="18.5703125" customWidth="1"/>
    <col min="2740" max="2740" width="17" customWidth="1"/>
    <col min="2741" max="2741" width="21.42578125" customWidth="1"/>
    <col min="2742" max="2742" width="17.42578125" customWidth="1"/>
    <col min="2743" max="2743" width="32.42578125" customWidth="1"/>
    <col min="2744" max="2744" width="22.42578125" customWidth="1"/>
    <col min="2745" max="2746" width="24.42578125" customWidth="1"/>
    <col min="2747" max="2747" width="20.42578125" customWidth="1"/>
    <col min="2748" max="2748" width="18.5703125" customWidth="1"/>
    <col min="2749" max="2749" width="17" customWidth="1"/>
    <col min="2750" max="2750" width="21.42578125" customWidth="1"/>
    <col min="2751" max="2751" width="17.42578125" customWidth="1"/>
    <col min="2752" max="2752" width="32.42578125" customWidth="1"/>
    <col min="2753" max="2753" width="25.5703125" customWidth="1"/>
    <col min="2754" max="2755" width="27.5703125" customWidth="1"/>
    <col min="2756" max="2756" width="23.5703125" customWidth="1"/>
    <col min="2757" max="2757" width="22.42578125" customWidth="1"/>
    <col min="2758" max="2758" width="20.5703125" customWidth="1"/>
    <col min="2759" max="2759" width="24.5703125" customWidth="1"/>
    <col min="2760" max="2760" width="20.5703125" customWidth="1"/>
    <col min="2761" max="2761" width="36" customWidth="1"/>
    <col min="2762" max="2762" width="20.5703125" customWidth="1"/>
    <col min="2763" max="2764" width="22.5703125" customWidth="1"/>
    <col min="2765" max="2765" width="18.5703125" customWidth="1"/>
    <col min="2766" max="2766" width="17" customWidth="1"/>
    <col min="2767" max="2767" width="15.5703125" customWidth="1"/>
    <col min="2768" max="2768" width="19.5703125" customWidth="1"/>
    <col min="2769" max="2769" width="15.5703125" customWidth="1"/>
    <col min="2770" max="2770" width="30.5703125" customWidth="1"/>
    <col min="2771" max="2771" width="22.42578125" customWidth="1"/>
    <col min="2772" max="2773" width="24.42578125" customWidth="1"/>
    <col min="2774" max="2774" width="20.42578125" customWidth="1"/>
    <col min="2775" max="2775" width="18.5703125" customWidth="1"/>
    <col min="2776" max="2776" width="17" customWidth="1"/>
    <col min="2777" max="2777" width="21.42578125" customWidth="1"/>
    <col min="2778" max="2778" width="17.42578125" customWidth="1"/>
    <col min="2779" max="2779" width="32.42578125" customWidth="1"/>
    <col min="2780" max="2780" width="22.42578125" customWidth="1"/>
    <col min="2781" max="2782" width="24.42578125" customWidth="1"/>
    <col min="2783" max="2783" width="20.42578125" customWidth="1"/>
    <col min="2784" max="2784" width="18.5703125" customWidth="1"/>
    <col min="2785" max="2785" width="17" customWidth="1"/>
    <col min="2786" max="2786" width="21.42578125" customWidth="1"/>
    <col min="2787" max="2787" width="17.42578125" customWidth="1"/>
    <col min="2788" max="2788" width="32.42578125" customWidth="1"/>
    <col min="2789" max="2789" width="22.42578125" customWidth="1"/>
    <col min="2790" max="2791" width="24.42578125" customWidth="1"/>
    <col min="2792" max="2792" width="20.42578125" customWidth="1"/>
    <col min="2793" max="2793" width="18.5703125" customWidth="1"/>
    <col min="2794" max="2794" width="17" customWidth="1"/>
    <col min="2795" max="2795" width="21.42578125" customWidth="1"/>
    <col min="2796" max="2796" width="17.42578125" customWidth="1"/>
    <col min="2797" max="2797" width="32.42578125" customWidth="1"/>
    <col min="2798" max="2798" width="25.5703125" customWidth="1"/>
    <col min="2799" max="2800" width="27.5703125" customWidth="1"/>
    <col min="2801" max="2801" width="23.5703125" customWidth="1"/>
    <col min="2802" max="2802" width="22.42578125" customWidth="1"/>
    <col min="2803" max="2803" width="20.5703125" customWidth="1"/>
    <col min="2804" max="2804" width="24.5703125" customWidth="1"/>
    <col min="2805" max="2805" width="20.5703125" customWidth="1"/>
    <col min="2806" max="2806" width="36" customWidth="1"/>
    <col min="2807" max="2807" width="20.5703125" customWidth="1"/>
    <col min="2808" max="2809" width="22.5703125" customWidth="1"/>
    <col min="2810" max="2810" width="18.5703125" customWidth="1"/>
    <col min="2811" max="2811" width="17" customWidth="1"/>
    <col min="2812" max="2812" width="15.5703125" customWidth="1"/>
    <col min="2813" max="2813" width="19.5703125" customWidth="1"/>
    <col min="2814" max="2814" width="15.5703125" customWidth="1"/>
    <col min="2815" max="2815" width="30.5703125" customWidth="1"/>
    <col min="2816" max="2816" width="22.42578125" customWidth="1"/>
    <col min="2817" max="2818" width="24.42578125" customWidth="1"/>
    <col min="2819" max="2819" width="20.42578125" customWidth="1"/>
    <col min="2820" max="2820" width="18.5703125" customWidth="1"/>
    <col min="2821" max="2821" width="17" customWidth="1"/>
    <col min="2822" max="2822" width="21.42578125" customWidth="1"/>
    <col min="2823" max="2823" width="17.42578125" customWidth="1"/>
    <col min="2824" max="2824" width="32.42578125" customWidth="1"/>
    <col min="2825" max="2825" width="22.42578125" customWidth="1"/>
    <col min="2826" max="2826" width="24.42578125" bestFit="1" customWidth="1"/>
    <col min="2827" max="2827" width="24.42578125" customWidth="1"/>
    <col min="2828" max="2828" width="20.42578125" customWidth="1"/>
    <col min="2829" max="2829" width="18.5703125" customWidth="1"/>
    <col min="2830" max="2830" width="17" customWidth="1"/>
    <col min="2831" max="2831" width="21.42578125" customWidth="1"/>
    <col min="2832" max="2832" width="17.42578125" customWidth="1"/>
    <col min="2833" max="2833" width="32.42578125" customWidth="1"/>
    <col min="2834" max="2834" width="22.42578125" customWidth="1"/>
    <col min="2835" max="2836" width="24.42578125" customWidth="1"/>
    <col min="2837" max="2837" width="20.42578125" customWidth="1"/>
    <col min="2838" max="2838" width="18.5703125" customWidth="1"/>
    <col min="2839" max="2839" width="17" customWidth="1"/>
    <col min="2840" max="2840" width="21.42578125" customWidth="1"/>
    <col min="2841" max="2841" width="17.42578125" customWidth="1"/>
    <col min="2842" max="2842" width="32.42578125" customWidth="1"/>
    <col min="2843" max="2843" width="25.5703125" customWidth="1"/>
    <col min="2844" max="2845" width="27.5703125" customWidth="1"/>
    <col min="2846" max="2846" width="23.5703125" customWidth="1"/>
    <col min="2847" max="2847" width="22.42578125" customWidth="1"/>
    <col min="2848" max="2848" width="20.5703125" customWidth="1"/>
    <col min="2849" max="2849" width="24.5703125" customWidth="1"/>
    <col min="2850" max="2850" width="20.5703125" customWidth="1"/>
    <col min="2851" max="2851" width="36" customWidth="1"/>
    <col min="2852" max="2852" width="20.5703125" customWidth="1"/>
    <col min="2853" max="2854" width="22.5703125" customWidth="1"/>
    <col min="2855" max="2855" width="18.5703125" customWidth="1"/>
    <col min="2856" max="2856" width="17" customWidth="1"/>
    <col min="2857" max="2857" width="15.5703125" customWidth="1"/>
    <col min="2858" max="2858" width="19.5703125" customWidth="1"/>
    <col min="2859" max="2859" width="15.5703125" customWidth="1"/>
    <col min="2860" max="2860" width="30.5703125" customWidth="1"/>
    <col min="2861" max="2861" width="22.42578125" customWidth="1"/>
    <col min="2862" max="2863" width="24.42578125" customWidth="1"/>
    <col min="2864" max="2864" width="20.42578125" customWidth="1"/>
    <col min="2865" max="2865" width="18.5703125" customWidth="1"/>
    <col min="2866" max="2866" width="17" customWidth="1"/>
    <col min="2867" max="2867" width="21.42578125" customWidth="1"/>
    <col min="2868" max="2868" width="17.42578125" customWidth="1"/>
    <col min="2869" max="2869" width="32.42578125" customWidth="1"/>
    <col min="2870" max="2870" width="22.42578125" customWidth="1"/>
    <col min="2871" max="2872" width="24.42578125" customWidth="1"/>
    <col min="2873" max="2873" width="20.42578125" customWidth="1"/>
    <col min="2874" max="2874" width="18.5703125" customWidth="1"/>
    <col min="2875" max="2875" width="17" customWidth="1"/>
    <col min="2876" max="2876" width="21.42578125" customWidth="1"/>
    <col min="2877" max="2877" width="17.42578125" customWidth="1"/>
    <col min="2878" max="2878" width="32.42578125" customWidth="1"/>
    <col min="2879" max="2879" width="22.42578125" customWidth="1"/>
    <col min="2880" max="2881" width="24.42578125" customWidth="1"/>
    <col min="2882" max="2882" width="20.42578125" customWidth="1"/>
    <col min="2883" max="2883" width="18.5703125" customWidth="1"/>
    <col min="2884" max="2884" width="17" customWidth="1"/>
    <col min="2885" max="2885" width="21.42578125" customWidth="1"/>
    <col min="2886" max="2886" width="17.42578125" customWidth="1"/>
    <col min="2887" max="2887" width="32.42578125" customWidth="1"/>
    <col min="2888" max="2888" width="25.5703125" customWidth="1"/>
    <col min="2889" max="2890" width="27.5703125" customWidth="1"/>
    <col min="2891" max="2891" width="23.5703125" customWidth="1"/>
    <col min="2892" max="2892" width="22.42578125" customWidth="1"/>
    <col min="2893" max="2893" width="20.5703125" customWidth="1"/>
    <col min="2894" max="2894" width="24.5703125" customWidth="1"/>
    <col min="2895" max="2895" width="20.5703125" customWidth="1"/>
    <col min="2896" max="2896" width="36" customWidth="1"/>
    <col min="2897" max="2897" width="20.5703125" customWidth="1"/>
    <col min="2898" max="2899" width="22.5703125" customWidth="1"/>
    <col min="2900" max="2900" width="18.5703125" customWidth="1"/>
    <col min="2901" max="2901" width="17" customWidth="1"/>
    <col min="2902" max="2902" width="15.5703125" customWidth="1"/>
    <col min="2903" max="2903" width="19.5703125" customWidth="1"/>
    <col min="2904" max="2904" width="15.5703125" customWidth="1"/>
    <col min="2905" max="2905" width="30.5703125" customWidth="1"/>
    <col min="2906" max="2906" width="22.42578125" customWidth="1"/>
    <col min="2907" max="2908" width="24.42578125" customWidth="1"/>
    <col min="2909" max="2909" width="20.42578125" customWidth="1"/>
    <col min="2910" max="2910" width="18.5703125" customWidth="1"/>
    <col min="2911" max="2911" width="17" customWidth="1"/>
    <col min="2912" max="2912" width="21.42578125" customWidth="1"/>
    <col min="2913" max="2913" width="17.42578125" customWidth="1"/>
    <col min="2914" max="2914" width="32.42578125" customWidth="1"/>
    <col min="2915" max="2915" width="22.42578125" customWidth="1"/>
    <col min="2916" max="2917" width="24.42578125" customWidth="1"/>
    <col min="2918" max="2918" width="20.42578125" customWidth="1"/>
    <col min="2919" max="2919" width="18.5703125" customWidth="1"/>
    <col min="2920" max="2920" width="17" customWidth="1"/>
    <col min="2921" max="2921" width="21.42578125" customWidth="1"/>
    <col min="2922" max="2922" width="17.42578125" customWidth="1"/>
    <col min="2923" max="2923" width="32.42578125" customWidth="1"/>
    <col min="2924" max="2924" width="22.42578125" customWidth="1"/>
    <col min="2925" max="2926" width="24.42578125" customWidth="1"/>
    <col min="2927" max="2927" width="20.42578125" customWidth="1"/>
    <col min="2928" max="2928" width="18.5703125" customWidth="1"/>
    <col min="2929" max="2929" width="17" customWidth="1"/>
    <col min="2930" max="2930" width="21.42578125" customWidth="1"/>
    <col min="2931" max="2931" width="17.42578125" customWidth="1"/>
    <col min="2932" max="2932" width="32.42578125" customWidth="1"/>
    <col min="2933" max="2933" width="25.5703125" customWidth="1"/>
    <col min="2934" max="2935" width="27.5703125" customWidth="1"/>
    <col min="2936" max="2936" width="23.5703125" customWidth="1"/>
    <col min="2937" max="2937" width="22.42578125" customWidth="1"/>
    <col min="2938" max="2938" width="20.5703125" customWidth="1"/>
    <col min="2939" max="2939" width="24.5703125" customWidth="1"/>
    <col min="2940" max="2940" width="20.5703125" customWidth="1"/>
    <col min="2941" max="2941" width="36" customWidth="1"/>
    <col min="2942" max="2942" width="20.5703125" customWidth="1"/>
    <col min="2943" max="2944" width="22.5703125" customWidth="1"/>
    <col min="2945" max="2945" width="18.5703125" customWidth="1"/>
    <col min="2946" max="2946" width="17" customWidth="1"/>
    <col min="2947" max="2947" width="15.5703125" customWidth="1"/>
    <col min="2948" max="2948" width="19.5703125" customWidth="1"/>
    <col min="2949" max="2949" width="15.5703125" customWidth="1"/>
    <col min="2950" max="2950" width="30.5703125" customWidth="1"/>
    <col min="2951" max="2951" width="22.42578125" customWidth="1"/>
    <col min="2952" max="2953" width="24.42578125" customWidth="1"/>
    <col min="2954" max="2954" width="20.42578125" customWidth="1"/>
    <col min="2955" max="2955" width="18.5703125" customWidth="1"/>
    <col min="2956" max="2956" width="17" customWidth="1"/>
    <col min="2957" max="2957" width="21.42578125" customWidth="1"/>
    <col min="2958" max="2958" width="17.42578125" customWidth="1"/>
    <col min="2959" max="2959" width="32.42578125" customWidth="1"/>
    <col min="2960" max="2960" width="22.42578125" customWidth="1"/>
    <col min="2961" max="2962" width="24.42578125" customWidth="1"/>
    <col min="2963" max="2963" width="20.42578125" customWidth="1"/>
    <col min="2964" max="2964" width="18.5703125" customWidth="1"/>
    <col min="2965" max="2965" width="17" customWidth="1"/>
    <col min="2966" max="2966" width="21.42578125" customWidth="1"/>
    <col min="2967" max="2967" width="17.42578125" customWidth="1"/>
    <col min="2968" max="2968" width="32.42578125" customWidth="1"/>
    <col min="2969" max="2969" width="22.42578125" customWidth="1"/>
    <col min="2970" max="2971" width="24.42578125" customWidth="1"/>
    <col min="2972" max="2972" width="20.42578125" customWidth="1"/>
    <col min="2973" max="2973" width="18.5703125" customWidth="1"/>
    <col min="2974" max="2974" width="17" customWidth="1"/>
    <col min="2975" max="2975" width="21.42578125" customWidth="1"/>
    <col min="2976" max="2976" width="17.42578125" customWidth="1"/>
    <col min="2977" max="2977" width="32.42578125" customWidth="1"/>
    <col min="2978" max="2978" width="25.5703125" customWidth="1"/>
    <col min="2979" max="2980" width="27.5703125" customWidth="1"/>
    <col min="2981" max="2981" width="23.5703125" customWidth="1"/>
    <col min="2982" max="2982" width="22.42578125" customWidth="1"/>
    <col min="2983" max="2983" width="20.5703125" customWidth="1"/>
    <col min="2984" max="2984" width="24.5703125" customWidth="1"/>
    <col min="2985" max="2985" width="20.5703125" customWidth="1"/>
    <col min="2986" max="2986" width="36" customWidth="1"/>
    <col min="2987" max="2987" width="20.5703125" customWidth="1"/>
    <col min="2988" max="2989" width="22.5703125" customWidth="1"/>
    <col min="2990" max="2990" width="18.5703125" customWidth="1"/>
    <col min="2991" max="2991" width="17" customWidth="1"/>
    <col min="2992" max="2992" width="15.5703125" customWidth="1"/>
    <col min="2993" max="2993" width="19.5703125" customWidth="1"/>
    <col min="2994" max="2994" width="15.5703125" customWidth="1"/>
    <col min="2995" max="2995" width="30.5703125" customWidth="1"/>
    <col min="2996" max="2996" width="27.5703125" customWidth="1"/>
    <col min="2997" max="2998" width="29.5703125" customWidth="1"/>
    <col min="2999" max="2999" width="25.5703125" customWidth="1"/>
    <col min="3000" max="3000" width="24.42578125" customWidth="1"/>
    <col min="3001" max="3001" width="22.5703125" customWidth="1"/>
    <col min="3002" max="3002" width="26.5703125" customWidth="1"/>
    <col min="3003" max="3003" width="23" customWidth="1"/>
    <col min="3004" max="3004" width="38.42578125" customWidth="1"/>
    <col min="3005" max="3005" width="27.5703125" customWidth="1"/>
    <col min="3006" max="3007" width="29.5703125" customWidth="1"/>
    <col min="3008" max="3008" width="25.5703125" customWidth="1"/>
    <col min="3009" max="3009" width="24.42578125" customWidth="1"/>
    <col min="3010" max="3010" width="22.5703125" customWidth="1"/>
    <col min="3011" max="3011" width="26.5703125" customWidth="1"/>
    <col min="3012" max="3012" width="23" customWidth="1"/>
    <col min="3013" max="3013" width="38.42578125" customWidth="1"/>
    <col min="3014" max="3014" width="25.5703125" customWidth="1"/>
    <col min="3015" max="3016" width="27.5703125" customWidth="1"/>
    <col min="3017" max="3017" width="23.5703125" customWidth="1"/>
    <col min="3018" max="3018" width="22.42578125" customWidth="1"/>
    <col min="3019" max="3019" width="20.5703125" customWidth="1"/>
    <col min="3020" max="3020" width="24.5703125" customWidth="1"/>
    <col min="3021" max="3021" width="20.5703125" customWidth="1"/>
    <col min="3022" max="3022" width="36" customWidth="1"/>
    <col min="3023" max="3023" width="25.5703125" customWidth="1"/>
    <col min="3024" max="3025" width="27.5703125" customWidth="1"/>
    <col min="3026" max="3026" width="23.5703125" customWidth="1"/>
    <col min="3027" max="3027" width="22.42578125" customWidth="1"/>
    <col min="3028" max="3028" width="20.5703125" customWidth="1"/>
    <col min="3029" max="3029" width="24.5703125" customWidth="1"/>
    <col min="3030" max="3030" width="20.5703125" customWidth="1"/>
    <col min="3031" max="3031" width="36" customWidth="1"/>
    <col min="3032" max="3032" width="20.5703125" customWidth="1"/>
    <col min="3033" max="3034" width="22.5703125" customWidth="1"/>
    <col min="3035" max="3035" width="18.5703125" customWidth="1"/>
    <col min="3036" max="3036" width="17" customWidth="1"/>
    <col min="3037" max="3037" width="15.5703125" customWidth="1"/>
    <col min="3038" max="3038" width="19.5703125" customWidth="1"/>
    <col min="3039" max="3039" width="15.5703125" customWidth="1"/>
    <col min="3040" max="3040" width="30.5703125" customWidth="1"/>
    <col min="3041" max="3041" width="22.42578125" customWidth="1"/>
    <col min="3042" max="3043" width="24.42578125" customWidth="1"/>
    <col min="3044" max="3044" width="20.42578125" customWidth="1"/>
    <col min="3045" max="3045" width="18.5703125" customWidth="1"/>
    <col min="3046" max="3046" width="17" customWidth="1"/>
    <col min="3047" max="3047" width="21.42578125" customWidth="1"/>
    <col min="3048" max="3048" width="17.42578125" customWidth="1"/>
    <col min="3049" max="3049" width="32.42578125" customWidth="1"/>
    <col min="3050" max="3050" width="22.42578125" customWidth="1"/>
    <col min="3051" max="3052" width="24.42578125" customWidth="1"/>
    <col min="3053" max="3053" width="20.42578125" customWidth="1"/>
    <col min="3054" max="3054" width="18.5703125" customWidth="1"/>
    <col min="3055" max="3055" width="17" customWidth="1"/>
    <col min="3056" max="3056" width="21.42578125" customWidth="1"/>
    <col min="3057" max="3057" width="17.42578125" customWidth="1"/>
    <col min="3058" max="3058" width="32.42578125" customWidth="1"/>
    <col min="3059" max="3059" width="22.42578125" customWidth="1"/>
    <col min="3060" max="3061" width="24.42578125" customWidth="1"/>
    <col min="3062" max="3062" width="20.42578125" customWidth="1"/>
    <col min="3063" max="3063" width="18.5703125" customWidth="1"/>
    <col min="3064" max="3064" width="17" customWidth="1"/>
    <col min="3065" max="3065" width="21.42578125" customWidth="1"/>
    <col min="3066" max="3066" width="17.42578125" customWidth="1"/>
    <col min="3067" max="3067" width="32.42578125" customWidth="1"/>
    <col min="3068" max="3068" width="25.5703125" customWidth="1"/>
    <col min="3069" max="3070" width="27.5703125" customWidth="1"/>
    <col min="3071" max="3071" width="23.5703125" customWidth="1"/>
    <col min="3072" max="3072" width="22.42578125" customWidth="1"/>
    <col min="3073" max="3073" width="20.5703125" customWidth="1"/>
    <col min="3074" max="3074" width="24.5703125" customWidth="1"/>
    <col min="3075" max="3075" width="20.5703125" customWidth="1"/>
    <col min="3076" max="3076" width="36" customWidth="1"/>
    <col min="3077" max="3077" width="20.5703125" customWidth="1"/>
    <col min="3078" max="3079" width="22.5703125" customWidth="1"/>
    <col min="3080" max="3080" width="18.5703125" customWidth="1"/>
    <col min="3081" max="3081" width="17" customWidth="1"/>
    <col min="3082" max="3082" width="15.5703125" customWidth="1"/>
    <col min="3083" max="3083" width="19.5703125" customWidth="1"/>
    <col min="3084" max="3084" width="15.5703125" customWidth="1"/>
    <col min="3085" max="3085" width="30.5703125" customWidth="1"/>
    <col min="3086" max="3086" width="22.42578125" customWidth="1"/>
    <col min="3087" max="3088" width="24.42578125" customWidth="1"/>
    <col min="3089" max="3089" width="20.42578125" customWidth="1"/>
    <col min="3090" max="3090" width="18.5703125" customWidth="1"/>
    <col min="3091" max="3091" width="17" customWidth="1"/>
    <col min="3092" max="3092" width="21.42578125" customWidth="1"/>
    <col min="3093" max="3093" width="17.42578125" customWidth="1"/>
    <col min="3094" max="3094" width="32.42578125" customWidth="1"/>
    <col min="3095" max="3095" width="22.42578125" customWidth="1"/>
    <col min="3096" max="3097" width="24.42578125" customWidth="1"/>
    <col min="3098" max="3098" width="20.42578125" customWidth="1"/>
    <col min="3099" max="3099" width="18.5703125" customWidth="1"/>
    <col min="3100" max="3100" width="17" customWidth="1"/>
    <col min="3101" max="3101" width="21.42578125" customWidth="1"/>
    <col min="3102" max="3102" width="17.42578125" customWidth="1"/>
    <col min="3103" max="3103" width="32.42578125" customWidth="1"/>
    <col min="3104" max="3104" width="22.42578125" customWidth="1"/>
    <col min="3105" max="3106" width="24.42578125" customWidth="1"/>
    <col min="3107" max="3107" width="20.42578125" customWidth="1"/>
    <col min="3108" max="3108" width="18.5703125" customWidth="1"/>
    <col min="3109" max="3109" width="17" customWidth="1"/>
    <col min="3110" max="3110" width="21.42578125" customWidth="1"/>
    <col min="3111" max="3111" width="17.42578125" customWidth="1"/>
    <col min="3112" max="3112" width="32.42578125" customWidth="1"/>
    <col min="3113" max="3113" width="25.5703125" customWidth="1"/>
    <col min="3114" max="3115" width="27.5703125" customWidth="1"/>
    <col min="3116" max="3116" width="23.5703125" customWidth="1"/>
    <col min="3117" max="3117" width="22.42578125" customWidth="1"/>
    <col min="3118" max="3118" width="20.5703125" customWidth="1"/>
    <col min="3119" max="3119" width="24.5703125" customWidth="1"/>
    <col min="3120" max="3120" width="20.5703125" customWidth="1"/>
    <col min="3121" max="3121" width="36" customWidth="1"/>
    <col min="3122" max="3122" width="20.5703125" customWidth="1"/>
    <col min="3123" max="3124" width="22.5703125" customWidth="1"/>
    <col min="3125" max="3125" width="18.5703125" customWidth="1"/>
    <col min="3126" max="3126" width="17" customWidth="1"/>
    <col min="3127" max="3127" width="15.5703125" customWidth="1"/>
    <col min="3128" max="3128" width="19.5703125" customWidth="1"/>
    <col min="3129" max="3129" width="15.5703125" customWidth="1"/>
    <col min="3130" max="3130" width="30.5703125" customWidth="1"/>
    <col min="3131" max="3131" width="22.42578125" customWidth="1"/>
    <col min="3132" max="3133" width="24.42578125" customWidth="1"/>
    <col min="3134" max="3134" width="20.42578125" customWidth="1"/>
    <col min="3135" max="3135" width="18.5703125" customWidth="1"/>
    <col min="3136" max="3136" width="17" customWidth="1"/>
    <col min="3137" max="3137" width="21.42578125" customWidth="1"/>
    <col min="3138" max="3138" width="17.42578125" customWidth="1"/>
    <col min="3139" max="3139" width="32.42578125" customWidth="1"/>
    <col min="3140" max="3140" width="22.42578125" customWidth="1"/>
    <col min="3141" max="3142" width="24.42578125" customWidth="1"/>
    <col min="3143" max="3143" width="20.42578125" customWidth="1"/>
    <col min="3144" max="3144" width="18.5703125" customWidth="1"/>
    <col min="3145" max="3145" width="17" customWidth="1"/>
    <col min="3146" max="3146" width="21.42578125" customWidth="1"/>
    <col min="3147" max="3147" width="17.42578125" customWidth="1"/>
    <col min="3148" max="3148" width="32.42578125" customWidth="1"/>
    <col min="3149" max="3149" width="22.42578125" customWidth="1"/>
    <col min="3150" max="3151" width="24.42578125" customWidth="1"/>
    <col min="3152" max="3152" width="20.42578125" customWidth="1"/>
    <col min="3153" max="3153" width="18.5703125" customWidth="1"/>
    <col min="3154" max="3154" width="17" customWidth="1"/>
    <col min="3155" max="3155" width="21.42578125" customWidth="1"/>
    <col min="3156" max="3156" width="17.42578125" customWidth="1"/>
    <col min="3157" max="3157" width="32.42578125" customWidth="1"/>
    <col min="3158" max="3158" width="25.5703125" customWidth="1"/>
    <col min="3159" max="3160" width="27.5703125" customWidth="1"/>
    <col min="3161" max="3161" width="23.5703125" customWidth="1"/>
    <col min="3162" max="3162" width="22.42578125" customWidth="1"/>
    <col min="3163" max="3163" width="20.5703125" customWidth="1"/>
    <col min="3164" max="3164" width="24.5703125" customWidth="1"/>
    <col min="3165" max="3165" width="20.5703125" customWidth="1"/>
    <col min="3166" max="3166" width="36" customWidth="1"/>
    <col min="3167" max="3167" width="20.5703125" customWidth="1"/>
    <col min="3168" max="3169" width="22.5703125" customWidth="1"/>
    <col min="3170" max="3170" width="18.5703125" customWidth="1"/>
    <col min="3171" max="3171" width="17" customWidth="1"/>
    <col min="3172" max="3172" width="15.5703125" customWidth="1"/>
    <col min="3173" max="3173" width="19.5703125" customWidth="1"/>
    <col min="3174" max="3174" width="15.5703125" customWidth="1"/>
    <col min="3175" max="3175" width="30.5703125" customWidth="1"/>
    <col min="3176" max="3176" width="22.42578125" customWidth="1"/>
    <col min="3177" max="3178" width="24.42578125" customWidth="1"/>
    <col min="3179" max="3179" width="20.42578125" customWidth="1"/>
    <col min="3180" max="3180" width="18.5703125" customWidth="1"/>
    <col min="3181" max="3181" width="17" customWidth="1"/>
    <col min="3182" max="3182" width="21.42578125" customWidth="1"/>
    <col min="3183" max="3183" width="17.42578125" customWidth="1"/>
    <col min="3184" max="3184" width="32.42578125" customWidth="1"/>
    <col min="3185" max="3185" width="22.42578125" customWidth="1"/>
    <col min="3186" max="3187" width="24.42578125" customWidth="1"/>
    <col min="3188" max="3188" width="20.42578125" customWidth="1"/>
    <col min="3189" max="3189" width="18.5703125" customWidth="1"/>
    <col min="3190" max="3190" width="17" customWidth="1"/>
    <col min="3191" max="3191" width="21.42578125" customWidth="1"/>
    <col min="3192" max="3192" width="17.42578125" customWidth="1"/>
    <col min="3193" max="3193" width="32.42578125" customWidth="1"/>
    <col min="3194" max="3194" width="22.42578125" customWidth="1"/>
    <col min="3195" max="3196" width="24.42578125" customWidth="1"/>
    <col min="3197" max="3197" width="20.42578125" customWidth="1"/>
    <col min="3198" max="3198" width="18.5703125" customWidth="1"/>
    <col min="3199" max="3199" width="17" customWidth="1"/>
    <col min="3200" max="3200" width="21.42578125" customWidth="1"/>
    <col min="3201" max="3201" width="17.42578125" customWidth="1"/>
    <col min="3202" max="3202" width="32.42578125" customWidth="1"/>
    <col min="3203" max="3203" width="25.5703125" customWidth="1"/>
    <col min="3204" max="3205" width="27.5703125" customWidth="1"/>
    <col min="3206" max="3206" width="23.5703125" customWidth="1"/>
    <col min="3207" max="3207" width="22.42578125" customWidth="1"/>
    <col min="3208" max="3208" width="20.5703125" customWidth="1"/>
    <col min="3209" max="3209" width="24.5703125" customWidth="1"/>
    <col min="3210" max="3210" width="20.5703125" customWidth="1"/>
    <col min="3211" max="3211" width="36" customWidth="1"/>
    <col min="3212" max="3212" width="20.5703125" customWidth="1"/>
    <col min="3213" max="3214" width="22.5703125" customWidth="1"/>
    <col min="3215" max="3215" width="18.5703125" customWidth="1"/>
    <col min="3216" max="3216" width="17" customWidth="1"/>
    <col min="3217" max="3217" width="15.5703125" customWidth="1"/>
    <col min="3218" max="3218" width="19.5703125" customWidth="1"/>
    <col min="3219" max="3219" width="15.5703125" customWidth="1"/>
    <col min="3220" max="3220" width="30.5703125" customWidth="1"/>
    <col min="3221" max="3221" width="22.42578125" customWidth="1"/>
    <col min="3222" max="3223" width="24.42578125" customWidth="1"/>
    <col min="3224" max="3224" width="20.42578125" customWidth="1"/>
    <col min="3225" max="3225" width="18.5703125" customWidth="1"/>
    <col min="3226" max="3226" width="17" customWidth="1"/>
    <col min="3227" max="3227" width="21.42578125" customWidth="1"/>
    <col min="3228" max="3228" width="17.42578125" customWidth="1"/>
    <col min="3229" max="3229" width="32.42578125" customWidth="1"/>
    <col min="3230" max="3230" width="22.42578125" customWidth="1"/>
    <col min="3231" max="3232" width="24.42578125" customWidth="1"/>
    <col min="3233" max="3233" width="20.42578125" customWidth="1"/>
    <col min="3234" max="3234" width="18.5703125" customWidth="1"/>
    <col min="3235" max="3235" width="17" customWidth="1"/>
    <col min="3236" max="3236" width="21.42578125" customWidth="1"/>
    <col min="3237" max="3237" width="17.42578125" customWidth="1"/>
    <col min="3238" max="3238" width="32.42578125" customWidth="1"/>
    <col min="3239" max="3239" width="22.42578125" customWidth="1"/>
    <col min="3240" max="3241" width="24.42578125" customWidth="1"/>
    <col min="3242" max="3242" width="20.42578125" customWidth="1"/>
    <col min="3243" max="3243" width="18.5703125" customWidth="1"/>
    <col min="3244" max="3244" width="17" customWidth="1"/>
    <col min="3245" max="3245" width="21.42578125" customWidth="1"/>
    <col min="3246" max="3246" width="17.42578125" customWidth="1"/>
    <col min="3247" max="3247" width="32.42578125" customWidth="1"/>
    <col min="3248" max="3248" width="25.5703125" customWidth="1"/>
    <col min="3249" max="3250" width="27.5703125" customWidth="1"/>
    <col min="3251" max="3251" width="23.5703125" customWidth="1"/>
    <col min="3252" max="3252" width="22.42578125" customWidth="1"/>
    <col min="3253" max="3253" width="20.5703125" customWidth="1"/>
    <col min="3254" max="3254" width="24.5703125" customWidth="1"/>
    <col min="3255" max="3255" width="20.5703125" customWidth="1"/>
    <col min="3256" max="3256" width="36" customWidth="1"/>
    <col min="3257" max="3257" width="20.5703125" customWidth="1"/>
    <col min="3258" max="3259" width="22.5703125" customWidth="1"/>
    <col min="3260" max="3260" width="18.5703125" customWidth="1"/>
    <col min="3261" max="3261" width="17" customWidth="1"/>
    <col min="3262" max="3262" width="15.5703125" customWidth="1"/>
    <col min="3263" max="3263" width="19.5703125" customWidth="1"/>
    <col min="3264" max="3264" width="15.5703125" customWidth="1"/>
    <col min="3265" max="3265" width="30.5703125" customWidth="1"/>
    <col min="3266" max="3266" width="22.42578125" customWidth="1"/>
    <col min="3267" max="3268" width="24.42578125" customWidth="1"/>
    <col min="3269" max="3269" width="20.42578125" customWidth="1"/>
    <col min="3270" max="3270" width="18.5703125" customWidth="1"/>
    <col min="3271" max="3271" width="17" customWidth="1"/>
    <col min="3272" max="3272" width="21.42578125" customWidth="1"/>
    <col min="3273" max="3273" width="17.42578125" customWidth="1"/>
    <col min="3274" max="3274" width="32.42578125" customWidth="1"/>
    <col min="3275" max="3275" width="22.42578125" customWidth="1"/>
    <col min="3276" max="3277" width="24.42578125" customWidth="1"/>
    <col min="3278" max="3278" width="20.42578125" customWidth="1"/>
    <col min="3279" max="3279" width="18.5703125" customWidth="1"/>
    <col min="3280" max="3280" width="17" customWidth="1"/>
    <col min="3281" max="3281" width="21.42578125" customWidth="1"/>
    <col min="3282" max="3282" width="17.42578125" customWidth="1"/>
    <col min="3283" max="3283" width="32.42578125" customWidth="1"/>
    <col min="3284" max="3284" width="22.42578125" customWidth="1"/>
    <col min="3285" max="3286" width="24.42578125" customWidth="1"/>
    <col min="3287" max="3287" width="20.42578125" customWidth="1"/>
    <col min="3288" max="3288" width="18.5703125" customWidth="1"/>
    <col min="3289" max="3289" width="17" customWidth="1"/>
    <col min="3290" max="3290" width="21.42578125" customWidth="1"/>
    <col min="3291" max="3291" width="17.42578125" customWidth="1"/>
    <col min="3292" max="3292" width="32.42578125" customWidth="1"/>
    <col min="3293" max="3293" width="26.5703125" customWidth="1"/>
    <col min="3294" max="3295" width="28.5703125" customWidth="1"/>
    <col min="3296" max="3296" width="24.5703125" customWidth="1"/>
    <col min="3297" max="3297" width="23.42578125" customWidth="1"/>
    <col min="3298" max="3298" width="21.5703125" customWidth="1"/>
    <col min="3299" max="3299" width="25.5703125" customWidth="1"/>
    <col min="3300" max="3300" width="22" customWidth="1"/>
    <col min="3301" max="3301" width="37" customWidth="1"/>
    <col min="3302" max="3302" width="20.5703125" customWidth="1"/>
    <col min="3303" max="3304" width="22.5703125" customWidth="1"/>
    <col min="3305" max="3305" width="18.5703125" customWidth="1"/>
    <col min="3306" max="3306" width="17" customWidth="1"/>
    <col min="3307" max="3307" width="15.5703125" customWidth="1"/>
    <col min="3308" max="3308" width="19.5703125" customWidth="1"/>
    <col min="3309" max="3309" width="15.5703125" customWidth="1"/>
    <col min="3310" max="3310" width="30.5703125" customWidth="1"/>
    <col min="3311" max="3311" width="27.5703125" customWidth="1"/>
    <col min="3312" max="3313" width="29.5703125" customWidth="1"/>
    <col min="3314" max="3314" width="25.5703125" customWidth="1"/>
    <col min="3315" max="3315" width="24.42578125" customWidth="1"/>
    <col min="3316" max="3316" width="22.5703125" customWidth="1"/>
    <col min="3317" max="3317" width="26.5703125" customWidth="1"/>
    <col min="3318" max="3318" width="23" customWidth="1"/>
    <col min="3319" max="3319" width="38.42578125" customWidth="1"/>
    <col min="3320" max="3320" width="27.5703125" customWidth="1"/>
    <col min="3321" max="3322" width="29.5703125" customWidth="1"/>
    <col min="3323" max="3323" width="25.5703125" customWidth="1"/>
    <col min="3324" max="3324" width="24.42578125" customWidth="1"/>
    <col min="3325" max="3325" width="22.5703125" customWidth="1"/>
    <col min="3326" max="3326" width="26.5703125" customWidth="1"/>
    <col min="3327" max="3327" width="23" customWidth="1"/>
    <col min="3328" max="3328" width="38.42578125" customWidth="1"/>
    <col min="3329" max="3329" width="22.42578125" customWidth="1"/>
    <col min="3330" max="3331" width="24.42578125" customWidth="1"/>
    <col min="3332" max="3332" width="20.42578125" customWidth="1"/>
    <col min="3333" max="3333" width="18.5703125" customWidth="1"/>
    <col min="3334" max="3334" width="17" customWidth="1"/>
    <col min="3335" max="3335" width="21.42578125" customWidth="1"/>
    <col min="3336" max="3336" width="17.42578125" customWidth="1"/>
    <col min="3337" max="3337" width="32.42578125" customWidth="1"/>
    <col min="3338" max="3338" width="26.5703125" customWidth="1"/>
    <col min="3339" max="3340" width="28.5703125" customWidth="1"/>
    <col min="3341" max="3341" width="24.5703125" customWidth="1"/>
    <col min="3342" max="3342" width="23.42578125" customWidth="1"/>
    <col min="3343" max="3343" width="21.5703125" customWidth="1"/>
    <col min="3344" max="3344" width="25.5703125" customWidth="1"/>
    <col min="3345" max="3345" width="22" customWidth="1"/>
    <col min="3346" max="3346" width="37" customWidth="1"/>
    <col min="3347" max="3347" width="20.5703125" customWidth="1"/>
    <col min="3348" max="3349" width="22.5703125" customWidth="1"/>
    <col min="3350" max="3350" width="18.5703125" customWidth="1"/>
    <col min="3351" max="3351" width="17" customWidth="1"/>
    <col min="3352" max="3352" width="15.5703125" customWidth="1"/>
    <col min="3353" max="3353" width="19.5703125" customWidth="1"/>
    <col min="3354" max="3354" width="15.5703125" customWidth="1"/>
    <col min="3355" max="3355" width="30.5703125" customWidth="1"/>
    <col min="3356" max="3356" width="25.5703125" customWidth="1"/>
    <col min="3357" max="3358" width="27.5703125" customWidth="1"/>
    <col min="3359" max="3359" width="23.5703125" customWidth="1"/>
    <col min="3360" max="3360" width="22.42578125" customWidth="1"/>
    <col min="3361" max="3361" width="20.5703125" customWidth="1"/>
    <col min="3362" max="3362" width="24.5703125" customWidth="1"/>
    <col min="3363" max="3363" width="20.5703125" customWidth="1"/>
    <col min="3364" max="3364" width="36" customWidth="1"/>
    <col min="3365" max="3365" width="22.42578125" customWidth="1"/>
    <col min="3366" max="3367" width="24.42578125" customWidth="1"/>
    <col min="3368" max="3368" width="20.42578125" customWidth="1"/>
    <col min="3369" max="3369" width="18.5703125" customWidth="1"/>
    <col min="3370" max="3370" width="17" customWidth="1"/>
    <col min="3371" max="3371" width="21.42578125" customWidth="1"/>
    <col min="3372" max="3372" width="17.42578125" customWidth="1"/>
    <col min="3373" max="3373" width="32.42578125" customWidth="1"/>
    <col min="3374" max="3374" width="25.5703125" customWidth="1"/>
    <col min="3375" max="3376" width="27.5703125" customWidth="1"/>
    <col min="3377" max="3377" width="23.5703125" customWidth="1"/>
    <col min="3378" max="3378" width="22.42578125" customWidth="1"/>
    <col min="3379" max="3379" width="20.5703125" customWidth="1"/>
    <col min="3380" max="3380" width="24.5703125" customWidth="1"/>
    <col min="3381" max="3381" width="20.5703125" customWidth="1"/>
    <col min="3382" max="3382" width="36" customWidth="1"/>
    <col min="3383" max="3383" width="26.5703125" customWidth="1"/>
    <col min="3384" max="3385" width="28.5703125" customWidth="1"/>
    <col min="3386" max="3386" width="24.5703125" customWidth="1"/>
    <col min="3387" max="3387" width="23.42578125" customWidth="1"/>
    <col min="3388" max="3388" width="21.5703125" customWidth="1"/>
    <col min="3389" max="3389" width="25.5703125" customWidth="1"/>
    <col min="3390" max="3390" width="22" customWidth="1"/>
    <col min="3391" max="3391" width="37" customWidth="1"/>
    <col min="3392" max="3392" width="20.5703125" customWidth="1"/>
    <col min="3393" max="3394" width="22.5703125" customWidth="1"/>
    <col min="3395" max="3395" width="18.5703125" customWidth="1"/>
    <col min="3396" max="3396" width="17" customWidth="1"/>
    <col min="3397" max="3397" width="15.5703125" customWidth="1"/>
    <col min="3398" max="3398" width="19.5703125" customWidth="1"/>
    <col min="3399" max="3399" width="15.5703125" customWidth="1"/>
    <col min="3400" max="3400" width="30.5703125" customWidth="1"/>
    <col min="3401" max="3401" width="23.42578125" customWidth="1"/>
    <col min="3402" max="3403" width="25.42578125" customWidth="1"/>
    <col min="3404" max="3404" width="21.42578125" customWidth="1"/>
    <col min="3405" max="3405" width="19.5703125" customWidth="1"/>
    <col min="3406" max="3406" width="18.42578125" customWidth="1"/>
    <col min="3407" max="3407" width="22.42578125" customWidth="1"/>
    <col min="3408" max="3408" width="18.42578125" customWidth="1"/>
    <col min="3409" max="3409" width="33.42578125" customWidth="1"/>
    <col min="3410" max="3410" width="23.42578125" customWidth="1"/>
    <col min="3411" max="3412" width="25.42578125" customWidth="1"/>
    <col min="3413" max="3413" width="21.42578125" customWidth="1"/>
    <col min="3414" max="3414" width="19.5703125" customWidth="1"/>
    <col min="3415" max="3415" width="18.42578125" customWidth="1"/>
    <col min="3416" max="3416" width="22.42578125" customWidth="1"/>
    <col min="3417" max="3417" width="18.42578125" customWidth="1"/>
    <col min="3418" max="3418" width="33.42578125" customWidth="1"/>
    <col min="3419" max="3419" width="22.42578125" customWidth="1"/>
    <col min="3420" max="3421" width="24.42578125" customWidth="1"/>
    <col min="3422" max="3422" width="20.42578125" customWidth="1"/>
    <col min="3423" max="3423" width="18.5703125" customWidth="1"/>
    <col min="3424" max="3424" width="17" customWidth="1"/>
    <col min="3425" max="3425" width="21.42578125" customWidth="1"/>
    <col min="3426" max="3426" width="17.42578125" customWidth="1"/>
    <col min="3427" max="3427" width="32.42578125" customWidth="1"/>
    <col min="3428" max="3428" width="26.5703125" customWidth="1"/>
    <col min="3429" max="3430" width="28.5703125" customWidth="1"/>
    <col min="3431" max="3431" width="24.5703125" customWidth="1"/>
    <col min="3432" max="3432" width="23.42578125" customWidth="1"/>
    <col min="3433" max="3433" width="21.5703125" customWidth="1"/>
    <col min="3434" max="3434" width="25.5703125" customWidth="1"/>
    <col min="3435" max="3435" width="22" customWidth="1"/>
    <col min="3436" max="3436" width="37" customWidth="1"/>
    <col min="3437" max="3437" width="20.5703125" customWidth="1"/>
    <col min="3438" max="3439" width="22.5703125" customWidth="1"/>
    <col min="3440" max="3440" width="18.5703125" customWidth="1"/>
    <col min="3441" max="3441" width="17" customWidth="1"/>
    <col min="3442" max="3442" width="15.5703125" customWidth="1"/>
    <col min="3443" max="3443" width="19.5703125" customWidth="1"/>
    <col min="3444" max="3444" width="15.5703125" customWidth="1"/>
    <col min="3445" max="3445" width="30.5703125" customWidth="1"/>
    <col min="3446" max="3446" width="25.5703125" customWidth="1"/>
    <col min="3447" max="3448" width="27.5703125" customWidth="1"/>
    <col min="3449" max="3449" width="23.5703125" customWidth="1"/>
    <col min="3450" max="3450" width="22.42578125" customWidth="1"/>
    <col min="3451" max="3451" width="20.5703125" customWidth="1"/>
    <col min="3452" max="3452" width="24.5703125" customWidth="1"/>
    <col min="3453" max="3453" width="20.5703125" customWidth="1"/>
    <col min="3454" max="3454" width="36" customWidth="1"/>
    <col min="3455" max="3455" width="22.42578125" customWidth="1"/>
    <col min="3456" max="3457" width="24.42578125" customWidth="1"/>
    <col min="3458" max="3458" width="20.42578125" customWidth="1"/>
    <col min="3459" max="3459" width="18.5703125" customWidth="1"/>
    <col min="3460" max="3460" width="17" customWidth="1"/>
    <col min="3461" max="3461" width="21.42578125" customWidth="1"/>
    <col min="3462" max="3462" width="17.42578125" customWidth="1"/>
    <col min="3463" max="3463" width="32.42578125" customWidth="1"/>
    <col min="3464" max="3464" width="25.5703125" customWidth="1"/>
    <col min="3465" max="3466" width="27.5703125" customWidth="1"/>
    <col min="3467" max="3467" width="23.5703125" customWidth="1"/>
    <col min="3468" max="3468" width="22.42578125" customWidth="1"/>
    <col min="3469" max="3469" width="20.5703125" customWidth="1"/>
    <col min="3470" max="3470" width="24.5703125" customWidth="1"/>
    <col min="3471" max="3471" width="20.5703125" customWidth="1"/>
    <col min="3472" max="3472" width="36" customWidth="1"/>
    <col min="3473" max="3473" width="26.5703125" customWidth="1"/>
    <col min="3474" max="3475" width="28.5703125" customWidth="1"/>
    <col min="3476" max="3476" width="24.5703125" customWidth="1"/>
    <col min="3477" max="3477" width="23.42578125" customWidth="1"/>
    <col min="3478" max="3478" width="21.5703125" customWidth="1"/>
    <col min="3479" max="3479" width="25.5703125" customWidth="1"/>
    <col min="3480" max="3480" width="22" customWidth="1"/>
    <col min="3481" max="3481" width="37" customWidth="1"/>
    <col min="3482" max="3482" width="20.5703125" customWidth="1"/>
    <col min="3483" max="3484" width="22.5703125" customWidth="1"/>
    <col min="3485" max="3485" width="18.5703125" customWidth="1"/>
    <col min="3486" max="3486" width="17" customWidth="1"/>
    <col min="3487" max="3487" width="15.5703125" customWidth="1"/>
    <col min="3488" max="3488" width="19.5703125" customWidth="1"/>
    <col min="3489" max="3489" width="15.5703125" customWidth="1"/>
    <col min="3490" max="3490" width="30.5703125" customWidth="1"/>
    <col min="3491" max="3491" width="24.42578125" customWidth="1"/>
    <col min="3492" max="3493" width="26.42578125" customWidth="1"/>
    <col min="3494" max="3494" width="22.42578125" customWidth="1"/>
    <col min="3495" max="3495" width="20.5703125" customWidth="1"/>
    <col min="3496" max="3496" width="19.42578125" customWidth="1"/>
    <col min="3497" max="3497" width="23.42578125" customWidth="1"/>
    <col min="3498" max="3498" width="19.42578125" customWidth="1"/>
    <col min="3499" max="3499" width="34.42578125" customWidth="1"/>
    <col min="3500" max="3500" width="22.42578125" customWidth="1"/>
    <col min="3501" max="3502" width="24.42578125" customWidth="1"/>
    <col min="3503" max="3503" width="20.42578125" customWidth="1"/>
    <col min="3504" max="3504" width="18.5703125" customWidth="1"/>
    <col min="3505" max="3505" width="17" customWidth="1"/>
    <col min="3506" max="3506" width="21.42578125" customWidth="1"/>
    <col min="3507" max="3507" width="17.42578125" customWidth="1"/>
    <col min="3508" max="3508" width="32.42578125" customWidth="1"/>
    <col min="3509" max="3509" width="24.42578125" customWidth="1"/>
    <col min="3510" max="3511" width="26.42578125" customWidth="1"/>
    <col min="3512" max="3512" width="22.42578125" customWidth="1"/>
    <col min="3513" max="3513" width="20.5703125" customWidth="1"/>
    <col min="3514" max="3514" width="19.42578125" customWidth="1"/>
    <col min="3515" max="3515" width="23.42578125" customWidth="1"/>
    <col min="3516" max="3516" width="19.42578125" customWidth="1"/>
    <col min="3517" max="3517" width="34.42578125" customWidth="1"/>
    <col min="3518" max="3518" width="26.5703125" customWidth="1"/>
    <col min="3519" max="3520" width="28.5703125" customWidth="1"/>
    <col min="3521" max="3521" width="24.5703125" customWidth="1"/>
    <col min="3522" max="3522" width="23.42578125" customWidth="1"/>
    <col min="3523" max="3523" width="21.5703125" customWidth="1"/>
    <col min="3524" max="3524" width="25.5703125" customWidth="1"/>
    <col min="3525" max="3525" width="22" customWidth="1"/>
    <col min="3526" max="3526" width="37" customWidth="1"/>
    <col min="3527" max="3527" width="20.5703125" customWidth="1"/>
    <col min="3528" max="3529" width="22.5703125" customWidth="1"/>
    <col min="3530" max="3530" width="18.5703125" customWidth="1"/>
    <col min="3531" max="3531" width="17" customWidth="1"/>
    <col min="3532" max="3532" width="15.5703125" customWidth="1"/>
    <col min="3533" max="3533" width="19.5703125" customWidth="1"/>
    <col min="3534" max="3534" width="15.5703125" customWidth="1"/>
    <col min="3535" max="3535" width="30.5703125" customWidth="1"/>
    <col min="3536" max="3536" width="22.42578125" customWidth="1"/>
    <col min="3537" max="3538" width="24.42578125" customWidth="1"/>
    <col min="3539" max="3539" width="20.42578125" customWidth="1"/>
    <col min="3540" max="3540" width="18.5703125" customWidth="1"/>
    <col min="3541" max="3541" width="17" customWidth="1"/>
    <col min="3542" max="3542" width="21.42578125" customWidth="1"/>
    <col min="3543" max="3543" width="17.42578125" customWidth="1"/>
    <col min="3544" max="3544" width="32.42578125" customWidth="1"/>
    <col min="3545" max="3545" width="22.42578125" customWidth="1"/>
    <col min="3546" max="3547" width="24.42578125" customWidth="1"/>
    <col min="3548" max="3548" width="20.42578125" customWidth="1"/>
    <col min="3549" max="3549" width="18.5703125" customWidth="1"/>
    <col min="3550" max="3550" width="17" customWidth="1"/>
    <col min="3551" max="3551" width="21.42578125" customWidth="1"/>
    <col min="3552" max="3552" width="17.42578125" customWidth="1"/>
    <col min="3553" max="3553" width="32.42578125" customWidth="1"/>
    <col min="3554" max="3554" width="22.42578125" customWidth="1"/>
    <col min="3555" max="3556" width="24.42578125" customWidth="1"/>
    <col min="3557" max="3557" width="20.42578125" customWidth="1"/>
    <col min="3558" max="3558" width="18.5703125" customWidth="1"/>
    <col min="3559" max="3559" width="17" customWidth="1"/>
    <col min="3560" max="3560" width="21.42578125" customWidth="1"/>
    <col min="3561" max="3561" width="17.42578125" customWidth="1"/>
    <col min="3562" max="3562" width="32.42578125" customWidth="1"/>
    <col min="3563" max="3563" width="26.5703125" customWidth="1"/>
    <col min="3564" max="3565" width="28.5703125" customWidth="1"/>
    <col min="3566" max="3566" width="24.5703125" customWidth="1"/>
    <col min="3567" max="3567" width="23.42578125" customWidth="1"/>
    <col min="3568" max="3568" width="21.5703125" customWidth="1"/>
    <col min="3569" max="3569" width="25.5703125" customWidth="1"/>
    <col min="3570" max="3570" width="22" customWidth="1"/>
    <col min="3571" max="3571" width="37" customWidth="1"/>
    <col min="3572" max="3572" width="20.5703125" customWidth="1"/>
    <col min="3573" max="3574" width="22.5703125" customWidth="1"/>
    <col min="3575" max="3575" width="18.5703125" customWidth="1"/>
    <col min="3576" max="3576" width="17" customWidth="1"/>
    <col min="3577" max="3577" width="15.5703125" customWidth="1"/>
    <col min="3578" max="3578" width="19.5703125" customWidth="1"/>
    <col min="3579" max="3579" width="15.5703125" customWidth="1"/>
    <col min="3580" max="3580" width="30.5703125" customWidth="1"/>
    <col min="3581" max="3581" width="22.42578125" customWidth="1"/>
    <col min="3582" max="3583" width="24.42578125" customWidth="1"/>
    <col min="3584" max="3584" width="20.42578125" customWidth="1"/>
    <col min="3585" max="3585" width="18.5703125" customWidth="1"/>
    <col min="3586" max="3586" width="17" customWidth="1"/>
    <col min="3587" max="3587" width="21.42578125" customWidth="1"/>
    <col min="3588" max="3588" width="17.42578125" customWidth="1"/>
    <col min="3589" max="3589" width="32.42578125" customWidth="1"/>
    <col min="3590" max="3590" width="22.42578125" customWidth="1"/>
    <col min="3591" max="3592" width="24.42578125" customWidth="1"/>
    <col min="3593" max="3593" width="20.42578125" customWidth="1"/>
    <col min="3594" max="3594" width="18.5703125" customWidth="1"/>
    <col min="3595" max="3595" width="17" customWidth="1"/>
    <col min="3596" max="3596" width="21.42578125" customWidth="1"/>
    <col min="3597" max="3597" width="17.42578125" customWidth="1"/>
    <col min="3598" max="3598" width="32.42578125" customWidth="1"/>
    <col min="3599" max="3599" width="22.42578125" customWidth="1"/>
    <col min="3600" max="3601" width="24.42578125" customWidth="1"/>
    <col min="3602" max="3602" width="20.42578125" customWidth="1"/>
    <col min="3603" max="3603" width="18.5703125" customWidth="1"/>
    <col min="3604" max="3604" width="17" customWidth="1"/>
    <col min="3605" max="3605" width="21.42578125" customWidth="1"/>
    <col min="3606" max="3606" width="17.42578125" customWidth="1"/>
    <col min="3607" max="3607" width="32.42578125" customWidth="1"/>
    <col min="3608" max="3608" width="26.5703125" customWidth="1"/>
    <col min="3609" max="3610" width="28.5703125" customWidth="1"/>
    <col min="3611" max="3611" width="24.5703125" customWidth="1"/>
    <col min="3612" max="3612" width="23.42578125" customWidth="1"/>
    <col min="3613" max="3613" width="21.5703125" customWidth="1"/>
    <col min="3614" max="3614" width="25.5703125" customWidth="1"/>
    <col min="3615" max="3615" width="22" customWidth="1"/>
    <col min="3616" max="3616" width="37" customWidth="1"/>
    <col min="3617" max="3617" width="20.5703125" customWidth="1"/>
    <col min="3618" max="3619" width="22.5703125" customWidth="1"/>
    <col min="3620" max="3620" width="18.5703125" customWidth="1"/>
    <col min="3621" max="3621" width="17" customWidth="1"/>
    <col min="3622" max="3622" width="15.5703125" customWidth="1"/>
    <col min="3623" max="3623" width="19.5703125" customWidth="1"/>
    <col min="3624" max="3624" width="15.5703125" customWidth="1"/>
    <col min="3625" max="3625" width="30.5703125" customWidth="1"/>
    <col min="3626" max="3626" width="22.42578125" customWidth="1"/>
    <col min="3627" max="3628" width="24.42578125" customWidth="1"/>
    <col min="3629" max="3629" width="20.42578125" customWidth="1"/>
    <col min="3630" max="3630" width="18.5703125" customWidth="1"/>
    <col min="3631" max="3631" width="17" customWidth="1"/>
    <col min="3632" max="3632" width="21.42578125" customWidth="1"/>
    <col min="3633" max="3633" width="17.42578125" customWidth="1"/>
    <col min="3634" max="3634" width="32.42578125" customWidth="1"/>
    <col min="3635" max="3635" width="22.42578125" customWidth="1"/>
    <col min="3636" max="3637" width="24.42578125" customWidth="1"/>
    <col min="3638" max="3638" width="20.42578125" customWidth="1"/>
    <col min="3639" max="3639" width="18.5703125" customWidth="1"/>
    <col min="3640" max="3640" width="17" customWidth="1"/>
    <col min="3641" max="3641" width="21.42578125" customWidth="1"/>
    <col min="3642" max="3642" width="17.42578125" customWidth="1"/>
    <col min="3643" max="3643" width="32.42578125" customWidth="1"/>
    <col min="3644" max="3644" width="22.42578125" customWidth="1"/>
    <col min="3645" max="3646" width="24.42578125" customWidth="1"/>
    <col min="3647" max="3647" width="20.42578125" customWidth="1"/>
    <col min="3648" max="3648" width="18.5703125" customWidth="1"/>
    <col min="3649" max="3649" width="17" customWidth="1"/>
    <col min="3650" max="3650" width="21.42578125" customWidth="1"/>
    <col min="3651" max="3651" width="17.42578125" customWidth="1"/>
    <col min="3652" max="3652" width="32.42578125" customWidth="1"/>
    <col min="3653" max="3653" width="26.5703125" customWidth="1"/>
    <col min="3654" max="3655" width="28.5703125" customWidth="1"/>
    <col min="3656" max="3656" width="24.5703125" customWidth="1"/>
    <col min="3657" max="3657" width="23.42578125" customWidth="1"/>
    <col min="3658" max="3658" width="21.5703125" customWidth="1"/>
    <col min="3659" max="3659" width="25.5703125" customWidth="1"/>
    <col min="3660" max="3660" width="22" customWidth="1"/>
    <col min="3661" max="3661" width="37" customWidth="1"/>
    <col min="3662" max="3662" width="20.5703125" customWidth="1"/>
    <col min="3663" max="3664" width="22.5703125" customWidth="1"/>
    <col min="3665" max="3665" width="18.5703125" customWidth="1"/>
    <col min="3666" max="3666" width="17" customWidth="1"/>
    <col min="3667" max="3667" width="15.5703125" customWidth="1"/>
    <col min="3668" max="3668" width="19.5703125" customWidth="1"/>
    <col min="3669" max="3669" width="15.5703125" customWidth="1"/>
    <col min="3670" max="3670" width="30.5703125" customWidth="1"/>
    <col min="3671" max="3671" width="26.5703125" customWidth="1"/>
    <col min="3672" max="3673" width="28.5703125" customWidth="1"/>
    <col min="3674" max="3674" width="24.5703125" customWidth="1"/>
    <col min="3675" max="3675" width="23.42578125" customWidth="1"/>
    <col min="3676" max="3676" width="21.5703125" customWidth="1"/>
    <col min="3677" max="3677" width="25.5703125" customWidth="1"/>
    <col min="3678" max="3678" width="22" customWidth="1"/>
    <col min="3679" max="3679" width="37" customWidth="1"/>
    <col min="3680" max="3680" width="22.42578125" customWidth="1"/>
    <col min="3681" max="3682" width="24.42578125" customWidth="1"/>
    <col min="3683" max="3683" width="20.42578125" customWidth="1"/>
    <col min="3684" max="3684" width="18.5703125" customWidth="1"/>
    <col min="3685" max="3685" width="17" customWidth="1"/>
    <col min="3686" max="3686" width="21.42578125" customWidth="1"/>
    <col min="3687" max="3687" width="17.42578125" customWidth="1"/>
    <col min="3688" max="3688" width="32.42578125" customWidth="1"/>
    <col min="3689" max="3689" width="26.5703125" customWidth="1"/>
    <col min="3690" max="3691" width="28.5703125" customWidth="1"/>
    <col min="3692" max="3692" width="24.5703125" customWidth="1"/>
    <col min="3693" max="3693" width="23.42578125" customWidth="1"/>
    <col min="3694" max="3694" width="21.5703125" customWidth="1"/>
    <col min="3695" max="3695" width="25.5703125" customWidth="1"/>
    <col min="3696" max="3696" width="22" customWidth="1"/>
    <col min="3697" max="3697" width="37" customWidth="1"/>
    <col min="3698" max="3698" width="26.5703125" customWidth="1"/>
    <col min="3699" max="3700" width="28.5703125" customWidth="1"/>
    <col min="3701" max="3701" width="24.5703125" customWidth="1"/>
    <col min="3702" max="3702" width="23.42578125" customWidth="1"/>
    <col min="3703" max="3703" width="21.5703125" customWidth="1"/>
    <col min="3704" max="3704" width="25.5703125" customWidth="1"/>
    <col min="3705" max="3705" width="22" customWidth="1"/>
    <col min="3706" max="3706" width="37" customWidth="1"/>
    <col min="3707" max="3707" width="20.5703125" customWidth="1"/>
    <col min="3708" max="3709" width="22.5703125" customWidth="1"/>
    <col min="3710" max="3710" width="18.5703125" customWidth="1"/>
    <col min="3711" max="3711" width="17" customWidth="1"/>
    <col min="3712" max="3712" width="15.5703125" customWidth="1"/>
    <col min="3713" max="3713" width="19.5703125" customWidth="1"/>
    <col min="3714" max="3714" width="15.5703125" customWidth="1"/>
    <col min="3715" max="3715" width="30.5703125" customWidth="1"/>
    <col min="3716" max="3716" width="23.42578125" bestFit="1" customWidth="1"/>
    <col min="3717" max="3718" width="25.42578125" customWidth="1"/>
    <col min="3719" max="3719" width="21.42578125" customWidth="1"/>
    <col min="3720" max="3720" width="19.5703125" customWidth="1"/>
    <col min="3721" max="3721" width="18.42578125" customWidth="1"/>
    <col min="3722" max="3722" width="22.42578125" customWidth="1"/>
    <col min="3723" max="3723" width="18.42578125" customWidth="1"/>
    <col min="3724" max="3724" width="33.42578125" customWidth="1"/>
    <col min="3725" max="3725" width="22.42578125" customWidth="1"/>
    <col min="3726" max="3727" width="24.42578125" customWidth="1"/>
    <col min="3728" max="3728" width="20.42578125" customWidth="1"/>
    <col min="3729" max="3729" width="18.5703125" customWidth="1"/>
    <col min="3730" max="3730" width="17" customWidth="1"/>
    <col min="3731" max="3731" width="21.42578125" customWidth="1"/>
    <col min="3732" max="3732" width="17.42578125" customWidth="1"/>
    <col min="3733" max="3733" width="32.42578125" customWidth="1"/>
    <col min="3734" max="3734" width="23.42578125" customWidth="1"/>
    <col min="3735" max="3736" width="25.42578125" customWidth="1"/>
    <col min="3737" max="3737" width="21.42578125" customWidth="1"/>
    <col min="3738" max="3738" width="19.5703125" customWidth="1"/>
    <col min="3739" max="3739" width="18.42578125" customWidth="1"/>
    <col min="3740" max="3740" width="22.42578125" customWidth="1"/>
    <col min="3741" max="3741" width="18.42578125" customWidth="1"/>
    <col min="3742" max="3742" width="33.42578125" customWidth="1"/>
    <col min="3743" max="3743" width="26.5703125" customWidth="1"/>
    <col min="3744" max="3745" width="28.5703125" customWidth="1"/>
    <col min="3746" max="3746" width="24.5703125" customWidth="1"/>
    <col min="3747" max="3747" width="23.42578125" customWidth="1"/>
    <col min="3748" max="3748" width="21.5703125" customWidth="1"/>
    <col min="3749" max="3749" width="25.5703125" customWidth="1"/>
    <col min="3750" max="3750" width="22" customWidth="1"/>
    <col min="3751" max="3751" width="37" customWidth="1"/>
    <col min="3752" max="3752" width="20.5703125" customWidth="1"/>
    <col min="3753" max="3754" width="22.5703125" customWidth="1"/>
    <col min="3755" max="3755" width="18.5703125" customWidth="1"/>
    <col min="3756" max="3756" width="17" customWidth="1"/>
    <col min="3757" max="3757" width="15.5703125" customWidth="1"/>
    <col min="3758" max="3758" width="19.5703125" customWidth="1"/>
    <col min="3759" max="3759" width="15.5703125" customWidth="1"/>
    <col min="3760" max="3760" width="30.5703125" customWidth="1"/>
    <col min="3761" max="3761" width="22.42578125" customWidth="1"/>
    <col min="3762" max="3763" width="24.42578125" customWidth="1"/>
    <col min="3764" max="3764" width="20.42578125" customWidth="1"/>
    <col min="3765" max="3765" width="18.5703125" customWidth="1"/>
    <col min="3766" max="3766" width="17" customWidth="1"/>
    <col min="3767" max="3767" width="21.42578125" customWidth="1"/>
    <col min="3768" max="3768" width="17.42578125" customWidth="1"/>
    <col min="3769" max="3769" width="32.42578125" customWidth="1"/>
    <col min="3770" max="3770" width="22.42578125" customWidth="1"/>
    <col min="3771" max="3772" width="24.42578125" customWidth="1"/>
    <col min="3773" max="3773" width="20.42578125" customWidth="1"/>
    <col min="3774" max="3774" width="18.5703125" customWidth="1"/>
    <col min="3775" max="3775" width="17" customWidth="1"/>
    <col min="3776" max="3776" width="21.42578125" customWidth="1"/>
    <col min="3777" max="3777" width="17.42578125" customWidth="1"/>
    <col min="3778" max="3778" width="32.42578125" customWidth="1"/>
    <col min="3779" max="3779" width="22.42578125" customWidth="1"/>
    <col min="3780" max="3781" width="24.42578125" customWidth="1"/>
    <col min="3782" max="3782" width="20.42578125" customWidth="1"/>
    <col min="3783" max="3783" width="18.5703125" customWidth="1"/>
    <col min="3784" max="3784" width="17" customWidth="1"/>
    <col min="3785" max="3785" width="21.42578125" customWidth="1"/>
    <col min="3786" max="3786" width="17.42578125" customWidth="1"/>
    <col min="3787" max="3787" width="32.42578125" customWidth="1"/>
    <col min="3788" max="3788" width="26.5703125" customWidth="1"/>
    <col min="3789" max="3790" width="28.5703125" customWidth="1"/>
    <col min="3791" max="3791" width="24.5703125" customWidth="1"/>
    <col min="3792" max="3792" width="23.42578125" customWidth="1"/>
    <col min="3793" max="3793" width="21.5703125" customWidth="1"/>
    <col min="3794" max="3794" width="25.5703125" customWidth="1"/>
    <col min="3795" max="3795" width="22" customWidth="1"/>
    <col min="3796" max="3796" width="37" customWidth="1"/>
    <col min="3797" max="3797" width="20.5703125" customWidth="1"/>
    <col min="3798" max="3799" width="22.5703125" customWidth="1"/>
    <col min="3800" max="3800" width="18.5703125" customWidth="1"/>
    <col min="3801" max="3801" width="17" customWidth="1"/>
    <col min="3802" max="3802" width="15.5703125" customWidth="1"/>
    <col min="3803" max="3803" width="19.5703125" customWidth="1"/>
    <col min="3804" max="3804" width="15.5703125" customWidth="1"/>
    <col min="3805" max="3805" width="30.5703125" customWidth="1"/>
    <col min="3806" max="3806" width="22.42578125" customWidth="1"/>
    <col min="3807" max="3808" width="24.42578125" customWidth="1"/>
    <col min="3809" max="3809" width="20.42578125" customWidth="1"/>
    <col min="3810" max="3810" width="18.5703125" customWidth="1"/>
    <col min="3811" max="3811" width="17" customWidth="1"/>
    <col min="3812" max="3812" width="21.42578125" customWidth="1"/>
    <col min="3813" max="3813" width="17.42578125" customWidth="1"/>
    <col min="3814" max="3814" width="32.42578125" customWidth="1"/>
    <col min="3815" max="3815" width="22.42578125" customWidth="1"/>
    <col min="3816" max="3817" width="24.42578125" customWidth="1"/>
    <col min="3818" max="3818" width="20.42578125" customWidth="1"/>
    <col min="3819" max="3819" width="18.5703125" customWidth="1"/>
    <col min="3820" max="3820" width="17" customWidth="1"/>
    <col min="3821" max="3821" width="21.42578125" customWidth="1"/>
    <col min="3822" max="3822" width="17.42578125" customWidth="1"/>
    <col min="3823" max="3823" width="32.42578125" customWidth="1"/>
    <col min="3824" max="3824" width="22.42578125" customWidth="1"/>
    <col min="3825" max="3826" width="24.42578125" customWidth="1"/>
    <col min="3827" max="3827" width="20.42578125" customWidth="1"/>
    <col min="3828" max="3828" width="18.5703125" customWidth="1"/>
    <col min="3829" max="3829" width="17" customWidth="1"/>
    <col min="3830" max="3830" width="21.42578125" customWidth="1"/>
    <col min="3831" max="3831" width="17.42578125" customWidth="1"/>
    <col min="3832" max="3832" width="32.42578125" customWidth="1"/>
    <col min="3833" max="3833" width="27.5703125" customWidth="1"/>
    <col min="3834" max="3835" width="29.5703125" customWidth="1"/>
    <col min="3836" max="3836" width="25.5703125" customWidth="1"/>
    <col min="3837" max="3837" width="24.42578125" customWidth="1"/>
    <col min="3838" max="3838" width="22.5703125" customWidth="1"/>
    <col min="3839" max="3839" width="26.5703125" customWidth="1"/>
    <col min="3840" max="3840" width="23" customWidth="1"/>
    <col min="3841" max="3841" width="38.42578125" customWidth="1"/>
    <col min="3842" max="3842" width="20.5703125" customWidth="1"/>
    <col min="3843" max="3844" width="22.5703125" customWidth="1"/>
    <col min="3845" max="3845" width="18.5703125" customWidth="1"/>
    <col min="3846" max="3846" width="17" customWidth="1"/>
    <col min="3847" max="3847" width="15.5703125" customWidth="1"/>
    <col min="3848" max="3848" width="19.5703125" customWidth="1"/>
    <col min="3849" max="3849" width="15.5703125" customWidth="1"/>
    <col min="3850" max="3850" width="30.5703125" customWidth="1"/>
    <col min="3851" max="3851" width="25.5703125" customWidth="1"/>
    <col min="3852" max="3853" width="27.5703125" customWidth="1"/>
    <col min="3854" max="3854" width="23.5703125" customWidth="1"/>
    <col min="3855" max="3855" width="22.42578125" customWidth="1"/>
    <col min="3856" max="3856" width="20.5703125" customWidth="1"/>
    <col min="3857" max="3857" width="24.5703125" customWidth="1"/>
    <col min="3858" max="3858" width="20.5703125" customWidth="1"/>
    <col min="3859" max="3859" width="36" customWidth="1"/>
    <col min="3860" max="3860" width="22.42578125" customWidth="1"/>
    <col min="3861" max="3862" width="24.42578125" customWidth="1"/>
    <col min="3863" max="3863" width="20.42578125" customWidth="1"/>
    <col min="3864" max="3864" width="18.5703125" customWidth="1"/>
    <col min="3865" max="3865" width="17" customWidth="1"/>
    <col min="3866" max="3866" width="21.42578125" customWidth="1"/>
    <col min="3867" max="3867" width="17.42578125" customWidth="1"/>
    <col min="3868" max="3868" width="32.42578125" customWidth="1"/>
    <col min="3869" max="3869" width="25.5703125" customWidth="1"/>
    <col min="3870" max="3871" width="27.5703125" customWidth="1"/>
    <col min="3872" max="3872" width="23.5703125" customWidth="1"/>
    <col min="3873" max="3873" width="22.42578125" customWidth="1"/>
    <col min="3874" max="3874" width="20.5703125" customWidth="1"/>
    <col min="3875" max="3875" width="24.5703125" customWidth="1"/>
    <col min="3876" max="3876" width="20.5703125" customWidth="1"/>
    <col min="3877" max="3877" width="36" customWidth="1"/>
    <col min="3878" max="3878" width="27.5703125" customWidth="1"/>
    <col min="3879" max="3880" width="29.5703125" customWidth="1"/>
    <col min="3881" max="3881" width="25.5703125" customWidth="1"/>
    <col min="3882" max="3882" width="24.42578125" customWidth="1"/>
    <col min="3883" max="3883" width="22.5703125" customWidth="1"/>
    <col min="3884" max="3884" width="26.5703125" customWidth="1"/>
    <col min="3885" max="3885" width="23" customWidth="1"/>
    <col min="3886" max="3886" width="38.42578125" customWidth="1"/>
    <col min="3887" max="3887" width="20.5703125" customWidth="1"/>
    <col min="3888" max="3889" width="22.5703125" customWidth="1"/>
    <col min="3890" max="3890" width="18.5703125" customWidth="1"/>
    <col min="3891" max="3891" width="17" customWidth="1"/>
    <col min="3892" max="3892" width="15.5703125" customWidth="1"/>
    <col min="3893" max="3893" width="19.5703125" customWidth="1"/>
    <col min="3894" max="3894" width="15.5703125" customWidth="1"/>
    <col min="3895" max="3895" width="30.5703125" customWidth="1"/>
    <col min="3896" max="3896" width="26.5703125" customWidth="1"/>
    <col min="3897" max="3898" width="28.5703125" customWidth="1"/>
    <col min="3899" max="3899" width="24.5703125" customWidth="1"/>
    <col min="3900" max="3900" width="23.42578125" customWidth="1"/>
    <col min="3901" max="3901" width="21.5703125" customWidth="1"/>
    <col min="3902" max="3902" width="25.5703125" customWidth="1"/>
    <col min="3903" max="3903" width="22" customWidth="1"/>
    <col min="3904" max="3904" width="37" customWidth="1"/>
    <col min="3905" max="3905" width="22.42578125" customWidth="1"/>
    <col min="3906" max="3907" width="24.42578125" customWidth="1"/>
    <col min="3908" max="3908" width="20.42578125" customWidth="1"/>
    <col min="3909" max="3909" width="18.5703125" customWidth="1"/>
    <col min="3910" max="3910" width="17" customWidth="1"/>
    <col min="3911" max="3911" width="21.42578125" customWidth="1"/>
    <col min="3912" max="3912" width="17.42578125" customWidth="1"/>
    <col min="3913" max="3913" width="32.42578125" customWidth="1"/>
    <col min="3914" max="3914" width="26.5703125" customWidth="1"/>
    <col min="3915" max="3916" width="28.5703125" customWidth="1"/>
    <col min="3917" max="3917" width="24.5703125" customWidth="1"/>
    <col min="3918" max="3918" width="23.42578125" customWidth="1"/>
    <col min="3919" max="3919" width="21.5703125" customWidth="1"/>
    <col min="3920" max="3920" width="25.5703125" customWidth="1"/>
    <col min="3921" max="3921" width="22" customWidth="1"/>
    <col min="3922" max="3922" width="37" customWidth="1"/>
    <col min="3923" max="3923" width="27.5703125" customWidth="1"/>
    <col min="3924" max="3925" width="29.5703125" customWidth="1"/>
    <col min="3926" max="3926" width="25.5703125" customWidth="1"/>
    <col min="3927" max="3927" width="24.42578125" customWidth="1"/>
    <col min="3928" max="3928" width="22.5703125" customWidth="1"/>
    <col min="3929" max="3929" width="26.5703125" customWidth="1"/>
    <col min="3930" max="3930" width="23" customWidth="1"/>
    <col min="3931" max="3931" width="38.42578125" customWidth="1"/>
    <col min="3932" max="3932" width="20.5703125" customWidth="1"/>
    <col min="3933" max="3934" width="22.5703125" customWidth="1"/>
    <col min="3935" max="3935" width="18.5703125" customWidth="1"/>
    <col min="3936" max="3936" width="17" customWidth="1"/>
    <col min="3937" max="3937" width="15.5703125" customWidth="1"/>
    <col min="3938" max="3938" width="19.5703125" customWidth="1"/>
    <col min="3939" max="3939" width="15.5703125" customWidth="1"/>
    <col min="3940" max="3940" width="30.5703125" customWidth="1"/>
    <col min="3941" max="3941" width="22.42578125" customWidth="1"/>
    <col min="3942" max="3943" width="24.42578125" customWidth="1"/>
    <col min="3944" max="3944" width="20.42578125" customWidth="1"/>
    <col min="3945" max="3945" width="18.5703125" customWidth="1"/>
    <col min="3946" max="3946" width="17" customWidth="1"/>
    <col min="3947" max="3947" width="21.42578125" customWidth="1"/>
    <col min="3948" max="3948" width="17.42578125" customWidth="1"/>
    <col min="3949" max="3949" width="32.42578125" customWidth="1"/>
    <col min="3950" max="3950" width="22.42578125" customWidth="1"/>
    <col min="3951" max="3952" width="24.42578125" customWidth="1"/>
    <col min="3953" max="3953" width="20.42578125" customWidth="1"/>
    <col min="3954" max="3954" width="18.5703125" customWidth="1"/>
    <col min="3955" max="3955" width="17" customWidth="1"/>
    <col min="3956" max="3956" width="21.42578125" customWidth="1"/>
    <col min="3957" max="3957" width="17.42578125" customWidth="1"/>
    <col min="3958" max="3958" width="32.42578125" customWidth="1"/>
    <col min="3959" max="3959" width="22.42578125" customWidth="1"/>
    <col min="3960" max="3961" width="24.42578125" customWidth="1"/>
    <col min="3962" max="3962" width="20.42578125" customWidth="1"/>
    <col min="3963" max="3963" width="18.5703125" customWidth="1"/>
    <col min="3964" max="3964" width="17" customWidth="1"/>
    <col min="3965" max="3965" width="21.42578125" customWidth="1"/>
    <col min="3966" max="3966" width="17.42578125" customWidth="1"/>
    <col min="3967" max="3967" width="32.42578125" customWidth="1"/>
    <col min="3968" max="3968" width="27.5703125" customWidth="1"/>
    <col min="3969" max="3970" width="29.5703125" customWidth="1"/>
    <col min="3971" max="3971" width="25.5703125" customWidth="1"/>
    <col min="3972" max="3972" width="24.42578125" customWidth="1"/>
    <col min="3973" max="3973" width="22.5703125" customWidth="1"/>
    <col min="3974" max="3974" width="26.5703125" customWidth="1"/>
    <col min="3975" max="3975" width="23" customWidth="1"/>
    <col min="3976" max="3976" width="38.42578125" customWidth="1"/>
    <col min="3977" max="3977" width="20.5703125" customWidth="1"/>
    <col min="3978" max="3979" width="22.5703125" customWidth="1"/>
    <col min="3980" max="3980" width="18.5703125" customWidth="1"/>
    <col min="3981" max="3981" width="17" customWidth="1"/>
    <col min="3982" max="3982" width="15.5703125" customWidth="1"/>
    <col min="3983" max="3983" width="19.5703125" customWidth="1"/>
    <col min="3984" max="3984" width="15.5703125" customWidth="1"/>
    <col min="3985" max="3985" width="30.5703125" customWidth="1"/>
    <col min="3986" max="3986" width="25.5703125" customWidth="1"/>
    <col min="3987" max="3988" width="27.5703125" customWidth="1"/>
    <col min="3989" max="3989" width="23.5703125" customWidth="1"/>
    <col min="3990" max="3990" width="22.42578125" customWidth="1"/>
    <col min="3991" max="3991" width="20.5703125" customWidth="1"/>
    <col min="3992" max="3992" width="24.5703125" customWidth="1"/>
    <col min="3993" max="3993" width="20.5703125" customWidth="1"/>
    <col min="3994" max="3994" width="36" customWidth="1"/>
    <col min="3995" max="3995" width="22.42578125" customWidth="1"/>
    <col min="3996" max="3997" width="24.42578125" customWidth="1"/>
    <col min="3998" max="3998" width="20.42578125" customWidth="1"/>
    <col min="3999" max="3999" width="18.5703125" customWidth="1"/>
    <col min="4000" max="4000" width="17" customWidth="1"/>
    <col min="4001" max="4001" width="21.42578125" customWidth="1"/>
    <col min="4002" max="4002" width="17.42578125" customWidth="1"/>
    <col min="4003" max="4003" width="32.42578125" customWidth="1"/>
    <col min="4004" max="4004" width="25.5703125" customWidth="1"/>
    <col min="4005" max="4006" width="27.5703125" customWidth="1"/>
    <col min="4007" max="4007" width="23.5703125" customWidth="1"/>
    <col min="4008" max="4008" width="22.42578125" customWidth="1"/>
    <col min="4009" max="4009" width="20.5703125" customWidth="1"/>
    <col min="4010" max="4010" width="24.5703125" customWidth="1"/>
    <col min="4011" max="4011" width="20.5703125" customWidth="1"/>
    <col min="4012" max="4012" width="36" customWidth="1"/>
    <col min="4013" max="4013" width="27.5703125" customWidth="1"/>
    <col min="4014" max="4015" width="29.5703125" customWidth="1"/>
    <col min="4016" max="4016" width="25.5703125" customWidth="1"/>
    <col min="4017" max="4017" width="24.42578125" customWidth="1"/>
    <col min="4018" max="4018" width="22.5703125" customWidth="1"/>
    <col min="4019" max="4019" width="26.5703125" customWidth="1"/>
    <col min="4020" max="4020" width="23" customWidth="1"/>
    <col min="4021" max="4021" width="38.42578125" customWidth="1"/>
    <col min="4022" max="4022" width="20.5703125" customWidth="1"/>
    <col min="4023" max="4024" width="22.5703125" customWidth="1"/>
    <col min="4025" max="4025" width="18.5703125" customWidth="1"/>
    <col min="4026" max="4026" width="17" customWidth="1"/>
    <col min="4027" max="4027" width="15.5703125" customWidth="1"/>
    <col min="4028" max="4028" width="19.5703125" customWidth="1"/>
    <col min="4029" max="4029" width="15.5703125" customWidth="1"/>
    <col min="4030" max="4030" width="30.5703125" customWidth="1"/>
    <col min="4031" max="4031" width="22.42578125" customWidth="1"/>
    <col min="4032" max="4033" width="24.42578125" customWidth="1"/>
    <col min="4034" max="4034" width="20.42578125" customWidth="1"/>
    <col min="4035" max="4035" width="18.5703125" customWidth="1"/>
    <col min="4036" max="4036" width="17" customWidth="1"/>
    <col min="4037" max="4037" width="21.42578125" customWidth="1"/>
    <col min="4038" max="4038" width="17.42578125" customWidth="1"/>
    <col min="4039" max="4039" width="32.42578125" customWidth="1"/>
    <col min="4040" max="4040" width="22.42578125" customWidth="1"/>
    <col min="4041" max="4042" width="24.42578125" customWidth="1"/>
    <col min="4043" max="4043" width="20.42578125" customWidth="1"/>
    <col min="4044" max="4044" width="18.5703125" customWidth="1"/>
    <col min="4045" max="4045" width="17" customWidth="1"/>
    <col min="4046" max="4046" width="21.42578125" customWidth="1"/>
    <col min="4047" max="4047" width="17.42578125" customWidth="1"/>
    <col min="4048" max="4048" width="32.42578125" customWidth="1"/>
    <col min="4049" max="4049" width="22.42578125" customWidth="1"/>
    <col min="4050" max="4051" width="24.42578125" customWidth="1"/>
    <col min="4052" max="4052" width="20.42578125" customWidth="1"/>
    <col min="4053" max="4053" width="18.5703125" customWidth="1"/>
    <col min="4054" max="4054" width="17" customWidth="1"/>
    <col min="4055" max="4055" width="21.42578125" customWidth="1"/>
    <col min="4056" max="4056" width="17.42578125" customWidth="1"/>
    <col min="4057" max="4057" width="32.42578125" customWidth="1"/>
    <col min="4058" max="4058" width="27.5703125" customWidth="1"/>
    <col min="4059" max="4060" width="29.5703125" customWidth="1"/>
    <col min="4061" max="4061" width="25.5703125" customWidth="1"/>
    <col min="4062" max="4062" width="24.42578125" customWidth="1"/>
    <col min="4063" max="4063" width="22.5703125" customWidth="1"/>
    <col min="4064" max="4064" width="26.5703125" customWidth="1"/>
    <col min="4065" max="4065" width="23" customWidth="1"/>
    <col min="4066" max="4066" width="38.42578125" customWidth="1"/>
    <col min="4067" max="4067" width="20.5703125" customWidth="1"/>
    <col min="4068" max="4069" width="22.5703125" customWidth="1"/>
    <col min="4070" max="4070" width="18.5703125" customWidth="1"/>
    <col min="4071" max="4071" width="17" customWidth="1"/>
    <col min="4072" max="4072" width="15.5703125" customWidth="1"/>
    <col min="4073" max="4073" width="19.5703125" customWidth="1"/>
    <col min="4074" max="4074" width="15.5703125" customWidth="1"/>
    <col min="4075" max="4075" width="30.5703125" customWidth="1"/>
    <col min="4076" max="4076" width="22.42578125" customWidth="1"/>
    <col min="4077" max="4078" width="24.42578125" customWidth="1"/>
    <col min="4079" max="4079" width="20.42578125" customWidth="1"/>
    <col min="4080" max="4080" width="18.5703125" customWidth="1"/>
    <col min="4081" max="4081" width="17" customWidth="1"/>
    <col min="4082" max="4082" width="21.42578125" customWidth="1"/>
    <col min="4083" max="4083" width="17.42578125" customWidth="1"/>
    <col min="4084" max="4084" width="32.42578125" customWidth="1"/>
    <col min="4085" max="4085" width="22.42578125" customWidth="1"/>
    <col min="4086" max="4087" width="24.42578125" customWidth="1"/>
    <col min="4088" max="4088" width="20.42578125" customWidth="1"/>
    <col min="4089" max="4089" width="18.5703125" customWidth="1"/>
    <col min="4090" max="4090" width="17" customWidth="1"/>
    <col min="4091" max="4091" width="21.42578125" customWidth="1"/>
    <col min="4092" max="4092" width="17.42578125" customWidth="1"/>
    <col min="4093" max="4093" width="32.42578125" customWidth="1"/>
    <col min="4094" max="4094" width="22.42578125" customWidth="1"/>
    <col min="4095" max="4096" width="24.42578125" customWidth="1"/>
    <col min="4097" max="4097" width="20.42578125" customWidth="1"/>
    <col min="4098" max="4098" width="18.5703125" customWidth="1"/>
    <col min="4099" max="4099" width="17" customWidth="1"/>
    <col min="4100" max="4100" width="21.42578125" customWidth="1"/>
    <col min="4101" max="4101" width="17.42578125" customWidth="1"/>
    <col min="4102" max="4102" width="32.42578125" customWidth="1"/>
    <col min="4103" max="4103" width="27.5703125" customWidth="1"/>
    <col min="4104" max="4105" width="29.5703125" customWidth="1"/>
    <col min="4106" max="4106" width="25.5703125" customWidth="1"/>
    <col min="4107" max="4107" width="24.42578125" customWidth="1"/>
    <col min="4108" max="4108" width="22.5703125" customWidth="1"/>
    <col min="4109" max="4109" width="26.5703125" customWidth="1"/>
    <col min="4110" max="4110" width="23" customWidth="1"/>
    <col min="4111" max="4111" width="38.42578125" customWidth="1"/>
    <col min="4112" max="4112" width="20.5703125" customWidth="1"/>
    <col min="4113" max="4114" width="22.5703125" customWidth="1"/>
    <col min="4115" max="4115" width="18.5703125" customWidth="1"/>
    <col min="4116" max="4116" width="17" customWidth="1"/>
    <col min="4117" max="4117" width="15.5703125" customWidth="1"/>
    <col min="4118" max="4118" width="19.5703125" customWidth="1"/>
    <col min="4119" max="4119" width="15.5703125" customWidth="1"/>
    <col min="4120" max="4120" width="30.5703125" customWidth="1"/>
    <col min="4121" max="4121" width="26.5703125" customWidth="1"/>
    <col min="4122" max="4122" width="28.5703125" bestFit="1" customWidth="1"/>
    <col min="4123" max="4123" width="28.5703125" customWidth="1"/>
    <col min="4124" max="4124" width="24.5703125" customWidth="1"/>
    <col min="4125" max="4125" width="23.42578125" customWidth="1"/>
    <col min="4126" max="4126" width="21.5703125" customWidth="1"/>
    <col min="4127" max="4127" width="25.5703125" customWidth="1"/>
    <col min="4128" max="4128" width="22" customWidth="1"/>
    <col min="4129" max="4129" width="37" bestFit="1" customWidth="1"/>
    <col min="4130" max="4130" width="22.42578125" customWidth="1"/>
    <col min="4131" max="4131" width="24.42578125" customWidth="1"/>
    <col min="4132" max="4132" width="24.42578125" bestFit="1" customWidth="1"/>
    <col min="4133" max="4133" width="20.42578125" customWidth="1"/>
    <col min="4134" max="4134" width="18.5703125" customWidth="1"/>
    <col min="4135" max="4135" width="17" customWidth="1"/>
    <col min="4136" max="4136" width="21.42578125" customWidth="1"/>
    <col min="4137" max="4137" width="17.42578125" customWidth="1"/>
    <col min="4138" max="4138" width="32.42578125" bestFit="1" customWidth="1"/>
    <col min="4139" max="4139" width="26.5703125" bestFit="1" customWidth="1"/>
    <col min="4140" max="4141" width="28.5703125" bestFit="1" customWidth="1"/>
    <col min="4142" max="4142" width="24.5703125" customWidth="1"/>
    <col min="4143" max="4143" width="23.42578125" bestFit="1" customWidth="1"/>
    <col min="4144" max="4144" width="21.5703125" customWidth="1"/>
    <col min="4145" max="4145" width="25.5703125" customWidth="1"/>
    <col min="4146" max="4146" width="22" customWidth="1"/>
    <col min="4147" max="4147" width="37" bestFit="1" customWidth="1"/>
    <col min="4148" max="4148" width="27.5703125" bestFit="1" customWidth="1"/>
    <col min="4149" max="4150" width="29.5703125" bestFit="1" customWidth="1"/>
    <col min="4151" max="4151" width="25.5703125" bestFit="1" customWidth="1"/>
    <col min="4152" max="4152" width="24.42578125" customWidth="1"/>
    <col min="4153" max="4153" width="22.5703125" bestFit="1" customWidth="1"/>
    <col min="4154" max="4154" width="26.5703125" bestFit="1" customWidth="1"/>
    <col min="4155" max="4155" width="23" bestFit="1" customWidth="1"/>
    <col min="4156" max="4156" width="38.42578125" bestFit="1" customWidth="1"/>
    <col min="4157" max="4157" width="20.5703125" bestFit="1" customWidth="1"/>
    <col min="4158" max="4159" width="22.5703125" bestFit="1" customWidth="1"/>
    <col min="4160" max="4160" width="18.5703125" customWidth="1"/>
    <col min="4161" max="4161" width="17" customWidth="1"/>
    <col min="4162" max="4162" width="15.5703125" customWidth="1"/>
    <col min="4163" max="4163" width="19.5703125" customWidth="1"/>
    <col min="4164" max="4164" width="15.5703125" customWidth="1"/>
    <col min="4165" max="4165" width="30.5703125" bestFit="1" customWidth="1"/>
    <col min="4166" max="4166" width="26.5703125" bestFit="1" customWidth="1"/>
    <col min="4167" max="4167" width="28.5703125" bestFit="1" customWidth="1"/>
    <col min="4168" max="4168" width="28.5703125" customWidth="1"/>
    <col min="4169" max="4169" width="24.5703125" bestFit="1" customWidth="1"/>
    <col min="4170" max="4170" width="23.42578125" customWidth="1"/>
    <col min="4171" max="4171" width="21.5703125" bestFit="1" customWidth="1"/>
    <col min="4172" max="4172" width="25.5703125" bestFit="1" customWidth="1"/>
    <col min="4173" max="4173" width="22" bestFit="1" customWidth="1"/>
    <col min="4174" max="4174" width="37" bestFit="1" customWidth="1"/>
    <col min="4175" max="4175" width="22.42578125" bestFit="1" customWidth="1"/>
    <col min="4176" max="4177" width="24.42578125" customWidth="1"/>
    <col min="4178" max="4178" width="20.42578125" customWidth="1"/>
    <col min="4179" max="4179" width="18.5703125" customWidth="1"/>
    <col min="4180" max="4180" width="17" customWidth="1"/>
    <col min="4181" max="4181" width="21.42578125" customWidth="1"/>
    <col min="4182" max="4182" width="17.42578125" customWidth="1"/>
    <col min="4183" max="4183" width="32.42578125" bestFit="1" customWidth="1"/>
    <col min="4184" max="4184" width="26.5703125" customWidth="1"/>
    <col min="4185" max="4185" width="28.5703125" bestFit="1" customWidth="1"/>
    <col min="4186" max="4186" width="28.5703125" customWidth="1"/>
    <col min="4187" max="4187" width="24.5703125" customWidth="1"/>
    <col min="4188" max="4188" width="23.42578125" customWidth="1"/>
    <col min="4189" max="4189" width="21.5703125" customWidth="1"/>
    <col min="4190" max="4190" width="25.5703125" customWidth="1"/>
    <col min="4191" max="4191" width="22" customWidth="1"/>
    <col min="4192" max="4192" width="37" customWidth="1"/>
    <col min="4193" max="4193" width="27.5703125" bestFit="1" customWidth="1"/>
    <col min="4194" max="4195" width="29.5703125" bestFit="1" customWidth="1"/>
    <col min="4196" max="4196" width="25.5703125" bestFit="1" customWidth="1"/>
    <col min="4197" max="4197" width="24.42578125" bestFit="1" customWidth="1"/>
    <col min="4198" max="4198" width="22.5703125" customWidth="1"/>
    <col min="4199" max="4199" width="26.5703125" bestFit="1" customWidth="1"/>
    <col min="4200" max="4200" width="23" customWidth="1"/>
    <col min="4201" max="4201" width="38.42578125" bestFit="1" customWidth="1"/>
    <col min="4202" max="4202" width="20.5703125" customWidth="1"/>
    <col min="4203" max="4204" width="22.5703125" bestFit="1" customWidth="1"/>
    <col min="4205" max="4205" width="18.5703125" bestFit="1" customWidth="1"/>
    <col min="4206" max="4206" width="17" customWidth="1"/>
    <col min="4207" max="4207" width="15.5703125" customWidth="1"/>
    <col min="4208" max="4208" width="19.5703125" customWidth="1"/>
    <col min="4209" max="4209" width="15.5703125" customWidth="1"/>
    <col min="4210" max="4210" width="30.5703125" bestFit="1" customWidth="1"/>
    <col min="4211" max="4211" width="27.5703125" bestFit="1" customWidth="1"/>
    <col min="4212" max="4213" width="29.5703125" bestFit="1" customWidth="1"/>
    <col min="4214" max="4214" width="25.5703125" customWidth="1"/>
    <col min="4215" max="4215" width="24.42578125" bestFit="1" customWidth="1"/>
    <col min="4216" max="4216" width="22.5703125" customWidth="1"/>
    <col min="4217" max="4217" width="26.5703125" customWidth="1"/>
    <col min="4218" max="4218" width="23" customWidth="1"/>
    <col min="4219" max="4219" width="38.42578125" bestFit="1" customWidth="1"/>
    <col min="4220" max="4220" width="22.42578125" customWidth="1"/>
    <col min="4221" max="4221" width="24.42578125" bestFit="1" customWidth="1"/>
    <col min="4222" max="4222" width="24.42578125" customWidth="1"/>
    <col min="4223" max="4223" width="20.42578125" customWidth="1"/>
    <col min="4224" max="4224" width="18.5703125" customWidth="1"/>
    <col min="4225" max="4225" width="17" customWidth="1"/>
    <col min="4226" max="4226" width="21.42578125" customWidth="1"/>
    <col min="4227" max="4227" width="17.42578125" customWidth="1"/>
    <col min="4228" max="4228" width="32.42578125" bestFit="1" customWidth="1"/>
    <col min="4229" max="4229" width="27.5703125" bestFit="1" customWidth="1"/>
    <col min="4230" max="4231" width="29.5703125" bestFit="1" customWidth="1"/>
    <col min="4232" max="4232" width="25.5703125" customWidth="1"/>
    <col min="4233" max="4233" width="24.42578125" customWidth="1"/>
    <col min="4234" max="4234" width="22.5703125" customWidth="1"/>
    <col min="4235" max="4235" width="26.5703125" bestFit="1" customWidth="1"/>
    <col min="4236" max="4236" width="23" customWidth="1"/>
    <col min="4237" max="4237" width="38.42578125" bestFit="1" customWidth="1"/>
    <col min="4238" max="4238" width="27.5703125" bestFit="1" customWidth="1"/>
    <col min="4239" max="4239" width="29.5703125" bestFit="1" customWidth="1"/>
    <col min="4240" max="4240" width="29.5703125" customWidth="1"/>
    <col min="4241" max="4241" width="25.5703125" customWidth="1"/>
    <col min="4242" max="4242" width="24.42578125" customWidth="1"/>
    <col min="4243" max="4243" width="22.5703125" customWidth="1"/>
    <col min="4244" max="4244" width="26.5703125" bestFit="1" customWidth="1"/>
    <col min="4245" max="4245" width="23" bestFit="1" customWidth="1"/>
    <col min="4246" max="4246" width="38.42578125" bestFit="1" customWidth="1"/>
    <col min="4247" max="4247" width="20.5703125" customWidth="1"/>
    <col min="4248" max="4248" width="22.5703125" customWidth="1"/>
    <col min="4249" max="4249" width="22.5703125" bestFit="1" customWidth="1"/>
    <col min="4250" max="4250" width="18.5703125" customWidth="1"/>
    <col min="4251" max="4251" width="17" customWidth="1"/>
    <col min="4252" max="4252" width="15.5703125" customWidth="1"/>
    <col min="4253" max="4253" width="19.5703125" bestFit="1" customWidth="1"/>
    <col min="4254" max="4254" width="15.5703125" customWidth="1"/>
    <col min="4255" max="4255" width="30.5703125" bestFit="1" customWidth="1"/>
    <col min="4256" max="4256" width="27.5703125" customWidth="1"/>
    <col min="4257" max="4257" width="29.5703125" bestFit="1" customWidth="1"/>
    <col min="4258" max="4258" width="29.5703125" customWidth="1"/>
    <col min="4259" max="4259" width="25.5703125" customWidth="1"/>
    <col min="4260" max="4260" width="24.42578125" customWidth="1"/>
    <col min="4261" max="4261" width="22.5703125" customWidth="1"/>
    <col min="4262" max="4262" width="26.5703125" customWidth="1"/>
    <col min="4263" max="4263" width="23" customWidth="1"/>
    <col min="4264" max="4264" width="38.42578125" customWidth="1"/>
    <col min="4265" max="4265" width="27.5703125" customWidth="1"/>
    <col min="4266" max="4266" width="29.5703125" customWidth="1"/>
    <col min="4267" max="4267" width="29.5703125" bestFit="1" customWidth="1"/>
    <col min="4268" max="4268" width="25.5703125" bestFit="1" customWidth="1"/>
    <col min="4269" max="4269" width="24.42578125" customWidth="1"/>
    <col min="4270" max="4270" width="22.5703125" customWidth="1"/>
    <col min="4271" max="4271" width="26.5703125" bestFit="1" customWidth="1"/>
    <col min="4272" max="4272" width="23" customWidth="1"/>
    <col min="4273" max="4273" width="38.42578125" bestFit="1" customWidth="1"/>
    <col min="4274" max="4274" width="27.5703125" customWidth="1"/>
    <col min="4275" max="4276" width="29.5703125" bestFit="1" customWidth="1"/>
    <col min="4277" max="4277" width="25.5703125" bestFit="1" customWidth="1"/>
    <col min="4278" max="4278" width="24.42578125" customWidth="1"/>
    <col min="4279" max="4279" width="22.5703125" bestFit="1" customWidth="1"/>
    <col min="4280" max="4280" width="26.5703125" customWidth="1"/>
    <col min="4281" max="4281" width="23" customWidth="1"/>
    <col min="4282" max="4282" width="38.42578125" bestFit="1" customWidth="1"/>
    <col min="4283" max="4283" width="27.5703125" bestFit="1" customWidth="1"/>
    <col min="4284" max="4285" width="29.5703125" bestFit="1" customWidth="1"/>
    <col min="4286" max="4286" width="25.5703125" customWidth="1"/>
    <col min="4287" max="4287" width="24.42578125" customWidth="1"/>
    <col min="4288" max="4288" width="22.5703125" customWidth="1"/>
    <col min="4289" max="4289" width="26.5703125" customWidth="1"/>
    <col min="4290" max="4290" width="23" customWidth="1"/>
    <col min="4291" max="4291" width="38.42578125" bestFit="1" customWidth="1"/>
    <col min="4292" max="4292" width="20.5703125" customWidth="1"/>
    <col min="4293" max="4294" width="22.5703125" customWidth="1"/>
    <col min="4295" max="4295" width="18.5703125" customWidth="1"/>
    <col min="4296" max="4296" width="17" customWidth="1"/>
    <col min="4297" max="4297" width="15.5703125" customWidth="1"/>
    <col min="4298" max="4298" width="19.5703125" customWidth="1"/>
    <col min="4299" max="4299" width="15.5703125" customWidth="1"/>
    <col min="4300" max="4300" width="30.5703125" bestFit="1" customWidth="1"/>
    <col min="4301" max="4301" width="26.5703125" bestFit="1" customWidth="1"/>
    <col min="4302" max="4303" width="28.5703125" bestFit="1" customWidth="1"/>
    <col min="4304" max="4304" width="24.5703125" customWidth="1"/>
    <col min="4305" max="4305" width="23.42578125" customWidth="1"/>
    <col min="4306" max="4306" width="21.5703125" customWidth="1"/>
    <col min="4307" max="4307" width="25.5703125" bestFit="1" customWidth="1"/>
    <col min="4308" max="4308" width="22" customWidth="1"/>
    <col min="4309" max="4309" width="37" bestFit="1" customWidth="1"/>
    <col min="4310" max="4310" width="22.42578125" customWidth="1"/>
    <col min="4311" max="4311" width="24.42578125" bestFit="1" customWidth="1"/>
    <col min="4312" max="4312" width="24.42578125" customWidth="1"/>
    <col min="4313" max="4313" width="20.42578125" customWidth="1"/>
    <col min="4314" max="4314" width="18.5703125" customWidth="1"/>
    <col min="4315" max="4315" width="17" customWidth="1"/>
    <col min="4316" max="4316" width="21.42578125" bestFit="1" customWidth="1"/>
    <col min="4317" max="4317" width="17.42578125" bestFit="1" customWidth="1"/>
    <col min="4318" max="4318" width="32.42578125" bestFit="1" customWidth="1"/>
    <col min="4319" max="4319" width="26.5703125" bestFit="1" customWidth="1"/>
    <col min="4320" max="4320" width="28.5703125" customWidth="1"/>
    <col min="4321" max="4321" width="28.5703125" bestFit="1" customWidth="1"/>
    <col min="4322" max="4322" width="24.5703125" customWidth="1"/>
    <col min="4323" max="4323" width="23.42578125" customWidth="1"/>
    <col min="4324" max="4324" width="21.5703125" customWidth="1"/>
    <col min="4325" max="4325" width="25.5703125" bestFit="1" customWidth="1"/>
    <col min="4326" max="4326" width="22" customWidth="1"/>
    <col min="4327" max="4327" width="37" bestFit="1" customWidth="1"/>
    <col min="4328" max="4328" width="29.5703125" customWidth="1"/>
    <col min="4329" max="4330" width="31.42578125" bestFit="1" customWidth="1"/>
    <col min="4331" max="4331" width="27.42578125" bestFit="1" customWidth="1"/>
    <col min="4332" max="4332" width="25.5703125" bestFit="1" customWidth="1"/>
    <col min="4333" max="4333" width="24.42578125" bestFit="1" customWidth="1"/>
    <col min="4334" max="4334" width="28.42578125" bestFit="1" customWidth="1"/>
    <col min="4335" max="4335" width="24.5703125" bestFit="1" customWidth="1"/>
    <col min="4336" max="4336" width="39.5703125" bestFit="1" customWidth="1"/>
    <col min="4337" max="4337" width="20.5703125" customWidth="1"/>
    <col min="4338" max="4339" width="22.5703125" customWidth="1"/>
    <col min="4340" max="4340" width="18.5703125" customWidth="1"/>
    <col min="4341" max="4341" width="17" customWidth="1"/>
    <col min="4342" max="4342" width="15.5703125" customWidth="1"/>
    <col min="4343" max="4343" width="19.5703125" customWidth="1"/>
    <col min="4344" max="4344" width="15.5703125" customWidth="1"/>
    <col min="4345" max="4345" width="30.5703125" bestFit="1" customWidth="1"/>
    <col min="4346" max="4346" width="29.5703125" bestFit="1" customWidth="1"/>
    <col min="4347" max="4348" width="31.42578125" bestFit="1" customWidth="1"/>
    <col min="4349" max="4349" width="27.42578125" bestFit="1" customWidth="1"/>
    <col min="4350" max="4350" width="25.5703125" bestFit="1" customWidth="1"/>
    <col min="4351" max="4351" width="24.42578125" bestFit="1" customWidth="1"/>
    <col min="4352" max="4352" width="28.42578125" customWidth="1"/>
    <col min="4353" max="4353" width="24.5703125" customWidth="1"/>
    <col min="4354" max="4354" width="39.5703125" bestFit="1" customWidth="1"/>
    <col min="4355" max="4355" width="29.5703125" bestFit="1" customWidth="1"/>
    <col min="4356" max="4357" width="31.42578125" bestFit="1" customWidth="1"/>
    <col min="4358" max="4358" width="27.42578125" customWidth="1"/>
    <col min="4359" max="4359" width="25.5703125" bestFit="1" customWidth="1"/>
    <col min="4360" max="4360" width="24.42578125" customWidth="1"/>
    <col min="4361" max="4361" width="28.42578125" bestFit="1" customWidth="1"/>
    <col min="4362" max="4362" width="24.5703125" customWidth="1"/>
    <col min="4363" max="4363" width="39.5703125" bestFit="1" customWidth="1"/>
    <col min="4364" max="4364" width="26.5703125" bestFit="1" customWidth="1"/>
    <col min="4365" max="4366" width="28.5703125" bestFit="1" customWidth="1"/>
    <col min="4367" max="4367" width="24.5703125" bestFit="1" customWidth="1"/>
    <col min="4368" max="4368" width="23.42578125" customWidth="1"/>
    <col min="4369" max="4369" width="21.5703125" customWidth="1"/>
    <col min="4370" max="4370" width="25.5703125" customWidth="1"/>
    <col min="4371" max="4371" width="22" customWidth="1"/>
    <col min="4372" max="4372" width="37" bestFit="1" customWidth="1"/>
    <col min="4373" max="4373" width="29.5703125" bestFit="1" customWidth="1"/>
    <col min="4374" max="4375" width="31.42578125" bestFit="1" customWidth="1"/>
    <col min="4376" max="4376" width="27.42578125" customWidth="1"/>
    <col min="4377" max="4377" width="25.5703125" customWidth="1"/>
    <col min="4378" max="4378" width="24.42578125" customWidth="1"/>
    <col min="4379" max="4379" width="28.42578125" bestFit="1" customWidth="1"/>
    <col min="4380" max="4380" width="24.5703125" customWidth="1"/>
    <col min="4381" max="4381" width="39.5703125" bestFit="1" customWidth="1"/>
    <col min="4382" max="4382" width="20.5703125" customWidth="1"/>
    <col min="4383" max="4384" width="22.5703125" customWidth="1"/>
    <col min="4385" max="4385" width="18.5703125" customWidth="1"/>
    <col min="4386" max="4386" width="17" customWidth="1"/>
    <col min="4387" max="4387" width="15.5703125" customWidth="1"/>
    <col min="4388" max="4388" width="19.5703125" customWidth="1"/>
    <col min="4389" max="4389" width="15.5703125" customWidth="1"/>
    <col min="4390" max="4390" width="30.5703125" bestFit="1" customWidth="1"/>
    <col min="4391" max="4391" width="29.5703125" bestFit="1" customWidth="1"/>
    <col min="4392" max="4392" width="31.42578125" customWidth="1"/>
    <col min="4393" max="4393" width="31.42578125" bestFit="1" customWidth="1"/>
    <col min="4394" max="4394" width="27.42578125" bestFit="1" customWidth="1"/>
    <col min="4395" max="4395" width="25.5703125" bestFit="1" customWidth="1"/>
    <col min="4396" max="4396" width="24.42578125" bestFit="1" customWidth="1"/>
    <col min="4397" max="4397" width="28.42578125" bestFit="1" customWidth="1"/>
    <col min="4398" max="4398" width="24.5703125" bestFit="1" customWidth="1"/>
    <col min="4399" max="4399" width="39.5703125" bestFit="1" customWidth="1"/>
    <col min="4400" max="4400" width="27.5703125" customWidth="1"/>
    <col min="4401" max="4402" width="29.5703125" bestFit="1" customWidth="1"/>
    <col min="4403" max="4403" width="25.5703125" bestFit="1" customWidth="1"/>
    <col min="4404" max="4404" width="24.42578125" bestFit="1" customWidth="1"/>
    <col min="4405" max="4405" width="22.5703125" bestFit="1" customWidth="1"/>
    <col min="4406" max="4406" width="26.5703125" bestFit="1" customWidth="1"/>
    <col min="4407" max="4407" width="23" bestFit="1" customWidth="1"/>
    <col min="4408" max="4408" width="38.42578125" bestFit="1" customWidth="1"/>
    <col min="4409" max="4409" width="27.5703125" bestFit="1" customWidth="1"/>
    <col min="4410" max="4411" width="29.5703125" bestFit="1" customWidth="1"/>
    <col min="4412" max="4412" width="25.5703125" bestFit="1" customWidth="1"/>
    <col min="4413" max="4413" width="24.42578125" bestFit="1" customWidth="1"/>
    <col min="4414" max="4414" width="22.5703125" bestFit="1" customWidth="1"/>
    <col min="4415" max="4415" width="26.5703125" bestFit="1" customWidth="1"/>
    <col min="4416" max="4416" width="23" bestFit="1" customWidth="1"/>
    <col min="4417" max="4417" width="38.42578125" bestFit="1" customWidth="1"/>
    <col min="4418" max="4418" width="29.5703125" bestFit="1" customWidth="1"/>
    <col min="4419" max="4420" width="31.42578125" bestFit="1" customWidth="1"/>
    <col min="4421" max="4421" width="27.42578125" bestFit="1" customWidth="1"/>
    <col min="4422" max="4422" width="25.5703125" bestFit="1" customWidth="1"/>
    <col min="4423" max="4423" width="24.42578125" bestFit="1" customWidth="1"/>
    <col min="4424" max="4424" width="28.42578125" bestFit="1" customWidth="1"/>
    <col min="4425" max="4425" width="24.5703125" bestFit="1" customWidth="1"/>
    <col min="4426" max="4426" width="39.5703125" bestFit="1" customWidth="1"/>
    <col min="4427" max="4427" width="25.5703125" bestFit="1" customWidth="1"/>
    <col min="4428" max="4429" width="27.42578125" bestFit="1" customWidth="1"/>
    <col min="4430" max="4430" width="23.42578125" bestFit="1" customWidth="1"/>
    <col min="4431" max="4431" width="21.5703125" bestFit="1" customWidth="1"/>
    <col min="4432" max="4432" width="20.42578125" bestFit="1" customWidth="1"/>
    <col min="4433" max="4433" width="24.42578125" bestFit="1" customWidth="1"/>
    <col min="4434" max="4434" width="20.5703125" bestFit="1" customWidth="1"/>
    <col min="4435" max="4435" width="35.5703125" bestFit="1" customWidth="1"/>
  </cols>
  <sheetData>
    <row r="1" spans="1:18" s="1" customFormat="1" ht="18.75">
      <c r="A1" s="1" t="s">
        <v>663</v>
      </c>
    </row>
    <row r="2" spans="1:18">
      <c r="B2" t="s">
        <v>657</v>
      </c>
      <c r="C2" s="3"/>
    </row>
    <row r="3" spans="1:18">
      <c r="C3" s="203" t="s">
        <v>658</v>
      </c>
    </row>
    <row r="4" spans="1:18" ht="15.75" thickBot="1"/>
    <row r="5" spans="1:18" ht="15.75" thickBot="1">
      <c r="C5" s="575" t="s">
        <v>168</v>
      </c>
      <c r="D5" s="576"/>
      <c r="E5" s="576"/>
      <c r="F5" s="577"/>
      <c r="G5" s="575" t="s">
        <v>430</v>
      </c>
      <c r="H5" s="576"/>
      <c r="I5" s="577"/>
      <c r="J5" s="235" t="s">
        <v>169</v>
      </c>
      <c r="K5" s="575" t="s">
        <v>431</v>
      </c>
      <c r="L5" s="576"/>
      <c r="M5" s="576"/>
      <c r="N5" s="576"/>
      <c r="O5" s="577"/>
      <c r="P5" s="236"/>
      <c r="Q5" s="237"/>
      <c r="R5" s="238"/>
    </row>
    <row r="6" spans="1:18" ht="60.75" thickBot="1">
      <c r="B6" s="248" t="s">
        <v>618</v>
      </c>
      <c r="C6" s="239" t="s">
        <v>2</v>
      </c>
      <c r="D6" s="240" t="s">
        <v>435</v>
      </c>
      <c r="E6" s="240" t="s">
        <v>436</v>
      </c>
      <c r="F6" s="241" t="s">
        <v>5</v>
      </c>
      <c r="G6" s="239" t="s">
        <v>437</v>
      </c>
      <c r="H6" s="242" t="s">
        <v>163</v>
      </c>
      <c r="I6" s="243" t="s">
        <v>438</v>
      </c>
      <c r="J6" s="244" t="s">
        <v>439</v>
      </c>
      <c r="K6" s="245" t="s">
        <v>213</v>
      </c>
      <c r="L6" s="246" t="s">
        <v>440</v>
      </c>
      <c r="M6" s="246" t="s">
        <v>131</v>
      </c>
      <c r="N6" s="240" t="s">
        <v>441</v>
      </c>
      <c r="O6" s="243" t="s">
        <v>7</v>
      </c>
      <c r="P6" s="247" t="s">
        <v>132</v>
      </c>
      <c r="Q6" s="240" t="s">
        <v>442</v>
      </c>
      <c r="R6" s="244" t="s">
        <v>156</v>
      </c>
    </row>
    <row r="7" spans="1:18">
      <c r="B7" s="204" t="s">
        <v>136</v>
      </c>
      <c r="C7" s="205">
        <v>0</v>
      </c>
      <c r="D7" s="206">
        <v>0</v>
      </c>
      <c r="E7" s="206">
        <v>0</v>
      </c>
      <c r="F7" s="207">
        <v>0</v>
      </c>
      <c r="G7" s="208">
        <v>0</v>
      </c>
      <c r="H7" s="209">
        <v>0</v>
      </c>
      <c r="I7" s="210">
        <v>0</v>
      </c>
      <c r="J7" s="211">
        <v>0</v>
      </c>
      <c r="K7" s="208">
        <v>0</v>
      </c>
      <c r="L7" s="209">
        <v>0</v>
      </c>
      <c r="M7" s="209">
        <v>0</v>
      </c>
      <c r="N7" s="209">
        <v>2323</v>
      </c>
      <c r="O7" s="212">
        <v>2323</v>
      </c>
      <c r="P7" s="213">
        <v>2323</v>
      </c>
      <c r="Q7" s="209">
        <v>0</v>
      </c>
      <c r="R7" s="211">
        <v>0</v>
      </c>
    </row>
    <row r="8" spans="1:18">
      <c r="B8" s="214" t="s">
        <v>499</v>
      </c>
      <c r="C8" s="215">
        <v>0</v>
      </c>
      <c r="D8" s="216">
        <v>0</v>
      </c>
      <c r="E8" s="216">
        <v>0</v>
      </c>
      <c r="F8" s="217">
        <v>0</v>
      </c>
      <c r="G8" s="215">
        <v>0</v>
      </c>
      <c r="H8" s="216">
        <v>0</v>
      </c>
      <c r="I8" s="218">
        <v>0</v>
      </c>
      <c r="J8" s="219">
        <v>0</v>
      </c>
      <c r="K8" s="215">
        <v>0</v>
      </c>
      <c r="L8" s="216">
        <v>0</v>
      </c>
      <c r="M8" s="216">
        <v>0</v>
      </c>
      <c r="N8" s="216">
        <v>20147</v>
      </c>
      <c r="O8" s="217">
        <v>20147</v>
      </c>
      <c r="P8" s="220">
        <v>20147</v>
      </c>
      <c r="Q8" s="216">
        <v>0</v>
      </c>
      <c r="R8" s="219">
        <v>0</v>
      </c>
    </row>
    <row r="9" spans="1:18">
      <c r="B9" s="204" t="s">
        <v>561</v>
      </c>
      <c r="C9" s="208">
        <v>71</v>
      </c>
      <c r="D9" s="209">
        <v>0</v>
      </c>
      <c r="E9" s="209">
        <v>0</v>
      </c>
      <c r="F9" s="212">
        <v>71</v>
      </c>
      <c r="G9" s="208">
        <v>0</v>
      </c>
      <c r="H9" s="209">
        <v>0</v>
      </c>
      <c r="I9" s="210">
        <v>0</v>
      </c>
      <c r="J9" s="211">
        <v>71</v>
      </c>
      <c r="K9" s="208">
        <v>0</v>
      </c>
      <c r="L9" s="209">
        <v>0</v>
      </c>
      <c r="M9" s="209"/>
      <c r="N9" s="209"/>
      <c r="O9" s="212">
        <v>0</v>
      </c>
      <c r="P9" s="213">
        <v>71</v>
      </c>
      <c r="Q9" s="209"/>
      <c r="R9" s="211">
        <v>71</v>
      </c>
    </row>
    <row r="10" spans="1:18">
      <c r="B10" s="214" t="s">
        <v>460</v>
      </c>
      <c r="C10" s="215">
        <v>0</v>
      </c>
      <c r="D10" s="216">
        <v>0</v>
      </c>
      <c r="E10" s="216">
        <v>0</v>
      </c>
      <c r="F10" s="217">
        <v>0</v>
      </c>
      <c r="G10" s="215">
        <v>0</v>
      </c>
      <c r="H10" s="216">
        <v>322153</v>
      </c>
      <c r="I10" s="218">
        <v>322153</v>
      </c>
      <c r="J10" s="219">
        <v>322153</v>
      </c>
      <c r="K10" s="215">
        <v>0</v>
      </c>
      <c r="L10" s="216">
        <v>0</v>
      </c>
      <c r="M10" s="216">
        <v>5776</v>
      </c>
      <c r="N10" s="216">
        <v>0</v>
      </c>
      <c r="O10" s="217">
        <v>5776</v>
      </c>
      <c r="P10" s="220">
        <v>327929</v>
      </c>
      <c r="Q10" s="216">
        <v>0</v>
      </c>
      <c r="R10" s="219">
        <v>322153</v>
      </c>
    </row>
    <row r="11" spans="1:18">
      <c r="B11" s="204" t="s">
        <v>359</v>
      </c>
      <c r="C11" s="208">
        <v>0</v>
      </c>
      <c r="D11" s="209">
        <v>0</v>
      </c>
      <c r="E11" s="209">
        <v>0</v>
      </c>
      <c r="F11" s="212">
        <v>0</v>
      </c>
      <c r="G11" s="208">
        <v>23</v>
      </c>
      <c r="H11" s="209">
        <v>0</v>
      </c>
      <c r="I11" s="210">
        <v>23</v>
      </c>
      <c r="J11" s="211">
        <v>23</v>
      </c>
      <c r="K11" s="208">
        <v>0</v>
      </c>
      <c r="L11" s="209">
        <v>0</v>
      </c>
      <c r="M11" s="209">
        <v>0</v>
      </c>
      <c r="N11" s="209">
        <v>0</v>
      </c>
      <c r="O11" s="212">
        <v>0</v>
      </c>
      <c r="P11" s="213">
        <v>23</v>
      </c>
      <c r="Q11" s="209">
        <v>0</v>
      </c>
      <c r="R11" s="211">
        <v>23</v>
      </c>
    </row>
    <row r="12" spans="1:18">
      <c r="B12" s="214" t="s">
        <v>143</v>
      </c>
      <c r="C12" s="215">
        <v>0</v>
      </c>
      <c r="D12" s="216">
        <v>0</v>
      </c>
      <c r="E12" s="216">
        <v>0</v>
      </c>
      <c r="F12" s="217">
        <v>0</v>
      </c>
      <c r="G12" s="215">
        <v>92994</v>
      </c>
      <c r="H12" s="216">
        <v>0</v>
      </c>
      <c r="I12" s="218">
        <v>92994</v>
      </c>
      <c r="J12" s="219">
        <v>92994</v>
      </c>
      <c r="K12" s="215">
        <v>0</v>
      </c>
      <c r="L12" s="216">
        <v>0</v>
      </c>
      <c r="M12" s="216">
        <v>0</v>
      </c>
      <c r="N12" s="216">
        <v>0</v>
      </c>
      <c r="O12" s="217">
        <v>0</v>
      </c>
      <c r="P12" s="220">
        <v>92994</v>
      </c>
      <c r="Q12" s="216">
        <v>0</v>
      </c>
      <c r="R12" s="219">
        <v>92994</v>
      </c>
    </row>
    <row r="13" spans="1:18">
      <c r="B13" s="204" t="s">
        <v>497</v>
      </c>
      <c r="C13" s="208">
        <v>0</v>
      </c>
      <c r="D13" s="209">
        <v>0</v>
      </c>
      <c r="E13" s="209">
        <v>0</v>
      </c>
      <c r="F13" s="212">
        <v>0</v>
      </c>
      <c r="G13" s="208">
        <v>0</v>
      </c>
      <c r="H13" s="209">
        <v>0</v>
      </c>
      <c r="I13" s="210">
        <v>0</v>
      </c>
      <c r="J13" s="211">
        <v>0</v>
      </c>
      <c r="K13" s="208">
        <v>0</v>
      </c>
      <c r="L13" s="209">
        <v>0</v>
      </c>
      <c r="M13" s="209">
        <v>0</v>
      </c>
      <c r="N13" s="209">
        <v>25010</v>
      </c>
      <c r="O13" s="212">
        <v>25010</v>
      </c>
      <c r="P13" s="213">
        <v>25010</v>
      </c>
      <c r="Q13" s="209">
        <v>0</v>
      </c>
      <c r="R13" s="211">
        <v>0</v>
      </c>
    </row>
    <row r="14" spans="1:18">
      <c r="B14" s="214" t="s">
        <v>474</v>
      </c>
      <c r="C14" s="215">
        <v>0</v>
      </c>
      <c r="D14" s="216">
        <v>0</v>
      </c>
      <c r="E14" s="216">
        <v>0</v>
      </c>
      <c r="F14" s="217">
        <v>0</v>
      </c>
      <c r="G14" s="215">
        <v>0</v>
      </c>
      <c r="H14" s="216">
        <v>0</v>
      </c>
      <c r="I14" s="218">
        <v>0</v>
      </c>
      <c r="J14" s="219">
        <v>0</v>
      </c>
      <c r="K14" s="215">
        <v>0</v>
      </c>
      <c r="L14" s="216">
        <v>0</v>
      </c>
      <c r="M14" s="216">
        <v>0</v>
      </c>
      <c r="N14" s="216">
        <v>152813</v>
      </c>
      <c r="O14" s="217">
        <v>152813</v>
      </c>
      <c r="P14" s="220">
        <v>152813</v>
      </c>
      <c r="Q14" s="216">
        <v>0</v>
      </c>
      <c r="R14" s="219">
        <v>0</v>
      </c>
    </row>
    <row r="15" spans="1:18">
      <c r="B15" s="204" t="s">
        <v>536</v>
      </c>
      <c r="C15" s="208">
        <v>0</v>
      </c>
      <c r="D15" s="209">
        <v>0</v>
      </c>
      <c r="E15" s="209">
        <v>2563</v>
      </c>
      <c r="F15" s="212">
        <v>2563</v>
      </c>
      <c r="G15" s="208">
        <v>0</v>
      </c>
      <c r="H15" s="209">
        <v>0</v>
      </c>
      <c r="I15" s="210">
        <v>0</v>
      </c>
      <c r="J15" s="211">
        <v>2563</v>
      </c>
      <c r="K15" s="208">
        <v>0</v>
      </c>
      <c r="L15" s="209">
        <v>0</v>
      </c>
      <c r="M15" s="209"/>
      <c r="N15" s="209"/>
      <c r="O15" s="212">
        <v>0</v>
      </c>
      <c r="P15" s="213">
        <v>2563</v>
      </c>
      <c r="Q15" s="209"/>
      <c r="R15" s="211">
        <v>2563</v>
      </c>
    </row>
    <row r="16" spans="1:18">
      <c r="B16" s="214" t="s">
        <v>38</v>
      </c>
      <c r="C16" s="215">
        <v>0</v>
      </c>
      <c r="D16" s="216">
        <v>0</v>
      </c>
      <c r="E16" s="216">
        <v>0</v>
      </c>
      <c r="F16" s="217">
        <v>0</v>
      </c>
      <c r="G16" s="215">
        <v>0</v>
      </c>
      <c r="H16" s="216">
        <v>0</v>
      </c>
      <c r="I16" s="218">
        <v>0</v>
      </c>
      <c r="J16" s="219">
        <v>0</v>
      </c>
      <c r="K16" s="215">
        <v>0</v>
      </c>
      <c r="L16" s="216">
        <v>0</v>
      </c>
      <c r="M16" s="216">
        <v>0</v>
      </c>
      <c r="N16" s="216">
        <v>11648</v>
      </c>
      <c r="O16" s="217">
        <v>11648</v>
      </c>
      <c r="P16" s="220">
        <v>11648</v>
      </c>
      <c r="Q16" s="216">
        <v>0</v>
      </c>
      <c r="R16" s="219">
        <v>0</v>
      </c>
    </row>
    <row r="17" spans="2:18">
      <c r="B17" s="204" t="s">
        <v>509</v>
      </c>
      <c r="C17" s="208">
        <v>0</v>
      </c>
      <c r="D17" s="209">
        <v>0</v>
      </c>
      <c r="E17" s="209">
        <v>0</v>
      </c>
      <c r="F17" s="212">
        <v>0</v>
      </c>
      <c r="G17" s="208">
        <v>0</v>
      </c>
      <c r="H17" s="209">
        <v>0</v>
      </c>
      <c r="I17" s="210">
        <v>0</v>
      </c>
      <c r="J17" s="211">
        <v>0</v>
      </c>
      <c r="K17" s="208">
        <v>13241</v>
      </c>
      <c r="L17" s="209">
        <v>0</v>
      </c>
      <c r="M17" s="209"/>
      <c r="N17" s="209"/>
      <c r="O17" s="212">
        <v>13241</v>
      </c>
      <c r="P17" s="213">
        <v>13241</v>
      </c>
      <c r="Q17" s="209"/>
      <c r="R17" s="211">
        <v>0</v>
      </c>
    </row>
    <row r="18" spans="2:18">
      <c r="B18" s="214" t="s">
        <v>54</v>
      </c>
      <c r="C18" s="215">
        <v>0</v>
      </c>
      <c r="D18" s="216">
        <v>0</v>
      </c>
      <c r="E18" s="216">
        <v>0</v>
      </c>
      <c r="F18" s="217">
        <v>0</v>
      </c>
      <c r="G18" s="215">
        <v>6167</v>
      </c>
      <c r="H18" s="216">
        <v>0</v>
      </c>
      <c r="I18" s="218">
        <v>6167</v>
      </c>
      <c r="J18" s="219">
        <v>6167</v>
      </c>
      <c r="K18" s="215">
        <v>0</v>
      </c>
      <c r="L18" s="216">
        <v>0</v>
      </c>
      <c r="M18" s="216">
        <v>0</v>
      </c>
      <c r="N18" s="216">
        <v>6017</v>
      </c>
      <c r="O18" s="217">
        <v>6017</v>
      </c>
      <c r="P18" s="220">
        <v>12184</v>
      </c>
      <c r="Q18" s="216">
        <v>0</v>
      </c>
      <c r="R18" s="219">
        <v>6167</v>
      </c>
    </row>
    <row r="19" spans="2:18">
      <c r="B19" s="204" t="s">
        <v>224</v>
      </c>
      <c r="C19" s="208">
        <v>0</v>
      </c>
      <c r="D19" s="209">
        <v>0</v>
      </c>
      <c r="E19" s="209">
        <v>0</v>
      </c>
      <c r="F19" s="212">
        <v>0</v>
      </c>
      <c r="G19" s="208">
        <v>1699</v>
      </c>
      <c r="H19" s="209">
        <v>0</v>
      </c>
      <c r="I19" s="210">
        <v>1699</v>
      </c>
      <c r="J19" s="211">
        <v>1699</v>
      </c>
      <c r="K19" s="208">
        <v>0</v>
      </c>
      <c r="L19" s="209">
        <v>0</v>
      </c>
      <c r="M19" s="209">
        <v>0</v>
      </c>
      <c r="N19" s="209">
        <v>0</v>
      </c>
      <c r="O19" s="212">
        <v>0</v>
      </c>
      <c r="P19" s="213">
        <v>1699</v>
      </c>
      <c r="Q19" s="209">
        <v>0</v>
      </c>
      <c r="R19" s="211">
        <v>1699</v>
      </c>
    </row>
    <row r="20" spans="2:18">
      <c r="B20" s="214" t="s">
        <v>526</v>
      </c>
      <c r="C20" s="215">
        <v>2826</v>
      </c>
      <c r="D20" s="216">
        <v>0</v>
      </c>
      <c r="E20" s="216">
        <v>3587</v>
      </c>
      <c r="F20" s="217">
        <v>6413</v>
      </c>
      <c r="G20" s="215">
        <v>0</v>
      </c>
      <c r="H20" s="216">
        <v>0</v>
      </c>
      <c r="I20" s="218">
        <v>0</v>
      </c>
      <c r="J20" s="219">
        <v>6413</v>
      </c>
      <c r="K20" s="215">
        <v>0</v>
      </c>
      <c r="L20" s="216">
        <v>0</v>
      </c>
      <c r="M20" s="216"/>
      <c r="N20" s="216"/>
      <c r="O20" s="217">
        <v>0</v>
      </c>
      <c r="P20" s="220">
        <v>6413</v>
      </c>
      <c r="Q20" s="216"/>
      <c r="R20" s="219">
        <v>6413</v>
      </c>
    </row>
    <row r="21" spans="2:18">
      <c r="B21" s="204" t="s">
        <v>12</v>
      </c>
      <c r="C21" s="208">
        <v>773980</v>
      </c>
      <c r="D21" s="209">
        <v>545755</v>
      </c>
      <c r="E21" s="209">
        <v>861275</v>
      </c>
      <c r="F21" s="212">
        <v>2181010</v>
      </c>
      <c r="G21" s="208">
        <v>148349</v>
      </c>
      <c r="H21" s="209">
        <v>134821</v>
      </c>
      <c r="I21" s="210">
        <v>283170</v>
      </c>
      <c r="J21" s="211">
        <v>2464180</v>
      </c>
      <c r="K21" s="208">
        <v>0</v>
      </c>
      <c r="L21" s="209">
        <v>0</v>
      </c>
      <c r="M21" s="209">
        <v>279261</v>
      </c>
      <c r="N21" s="209">
        <v>366409</v>
      </c>
      <c r="O21" s="212">
        <v>645670</v>
      </c>
      <c r="P21" s="213">
        <v>3109850</v>
      </c>
      <c r="Q21" s="209">
        <v>775081</v>
      </c>
      <c r="R21" s="211">
        <v>3239261</v>
      </c>
    </row>
    <row r="22" spans="2:18">
      <c r="B22" s="214" t="s">
        <v>225</v>
      </c>
      <c r="C22" s="215">
        <v>0</v>
      </c>
      <c r="D22" s="216">
        <v>0</v>
      </c>
      <c r="E22" s="216">
        <v>0</v>
      </c>
      <c r="F22" s="217">
        <v>0</v>
      </c>
      <c r="G22" s="215">
        <v>0</v>
      </c>
      <c r="H22" s="216">
        <v>0</v>
      </c>
      <c r="I22" s="218">
        <v>0</v>
      </c>
      <c r="J22" s="219">
        <v>0</v>
      </c>
      <c r="K22" s="215">
        <v>0</v>
      </c>
      <c r="L22" s="216">
        <v>0</v>
      </c>
      <c r="M22" s="216">
        <v>0</v>
      </c>
      <c r="N22" s="216">
        <v>0</v>
      </c>
      <c r="O22" s="217">
        <v>0</v>
      </c>
      <c r="P22" s="220">
        <v>0</v>
      </c>
      <c r="Q22" s="216">
        <v>0</v>
      </c>
      <c r="R22" s="219">
        <v>0</v>
      </c>
    </row>
    <row r="23" spans="2:18">
      <c r="B23" s="204" t="s">
        <v>356</v>
      </c>
      <c r="C23" s="208">
        <v>472</v>
      </c>
      <c r="D23" s="209">
        <v>0</v>
      </c>
      <c r="E23" s="209">
        <v>0</v>
      </c>
      <c r="F23" s="212">
        <v>472</v>
      </c>
      <c r="G23" s="208">
        <v>119932</v>
      </c>
      <c r="H23" s="209">
        <v>0</v>
      </c>
      <c r="I23" s="210">
        <v>119932</v>
      </c>
      <c r="J23" s="211">
        <v>120404</v>
      </c>
      <c r="K23" s="208">
        <v>0</v>
      </c>
      <c r="L23" s="209">
        <v>0</v>
      </c>
      <c r="M23" s="209">
        <v>0</v>
      </c>
      <c r="N23" s="209">
        <v>0</v>
      </c>
      <c r="O23" s="212">
        <v>0</v>
      </c>
      <c r="P23" s="213">
        <v>120404</v>
      </c>
      <c r="Q23" s="209">
        <v>0</v>
      </c>
      <c r="R23" s="211">
        <v>120404</v>
      </c>
    </row>
    <row r="24" spans="2:18">
      <c r="B24" s="214" t="s">
        <v>575</v>
      </c>
      <c r="C24" s="215">
        <v>9</v>
      </c>
      <c r="D24" s="216">
        <v>2</v>
      </c>
      <c r="E24" s="216">
        <v>0</v>
      </c>
      <c r="F24" s="217">
        <v>11</v>
      </c>
      <c r="G24" s="215">
        <v>0</v>
      </c>
      <c r="H24" s="216">
        <v>0</v>
      </c>
      <c r="I24" s="218">
        <v>0</v>
      </c>
      <c r="J24" s="219">
        <v>11</v>
      </c>
      <c r="K24" s="215">
        <v>0</v>
      </c>
      <c r="L24" s="216">
        <v>0</v>
      </c>
      <c r="M24" s="216"/>
      <c r="N24" s="216"/>
      <c r="O24" s="217">
        <v>0</v>
      </c>
      <c r="P24" s="220">
        <v>11</v>
      </c>
      <c r="Q24" s="216"/>
      <c r="R24" s="219">
        <v>11</v>
      </c>
    </row>
    <row r="25" spans="2:18">
      <c r="B25" s="204" t="s">
        <v>529</v>
      </c>
      <c r="C25" s="208">
        <v>0</v>
      </c>
      <c r="D25" s="209">
        <v>4425</v>
      </c>
      <c r="E25" s="209">
        <v>1168</v>
      </c>
      <c r="F25" s="212">
        <v>5593</v>
      </c>
      <c r="G25" s="208">
        <v>0</v>
      </c>
      <c r="H25" s="209">
        <v>0</v>
      </c>
      <c r="I25" s="210">
        <v>0</v>
      </c>
      <c r="J25" s="211">
        <v>5593</v>
      </c>
      <c r="K25" s="208">
        <v>0</v>
      </c>
      <c r="L25" s="209">
        <v>0</v>
      </c>
      <c r="M25" s="209"/>
      <c r="N25" s="209"/>
      <c r="O25" s="212">
        <v>0</v>
      </c>
      <c r="P25" s="213">
        <v>5593</v>
      </c>
      <c r="Q25" s="209"/>
      <c r="R25" s="211">
        <v>5593</v>
      </c>
    </row>
    <row r="26" spans="2:18">
      <c r="B26" s="214" t="s">
        <v>15</v>
      </c>
      <c r="C26" s="215">
        <v>0</v>
      </c>
      <c r="D26" s="216">
        <v>0</v>
      </c>
      <c r="E26" s="216">
        <v>0</v>
      </c>
      <c r="F26" s="217">
        <v>0</v>
      </c>
      <c r="G26" s="215">
        <v>3067</v>
      </c>
      <c r="H26" s="216">
        <v>941471</v>
      </c>
      <c r="I26" s="218">
        <v>944538</v>
      </c>
      <c r="J26" s="219">
        <v>944538</v>
      </c>
      <c r="K26" s="215">
        <v>0</v>
      </c>
      <c r="L26" s="216">
        <v>0</v>
      </c>
      <c r="M26" s="216">
        <v>437</v>
      </c>
      <c r="N26" s="216">
        <v>0</v>
      </c>
      <c r="O26" s="217">
        <v>437</v>
      </c>
      <c r="P26" s="220">
        <v>944975</v>
      </c>
      <c r="Q26" s="216">
        <v>0</v>
      </c>
      <c r="R26" s="219">
        <v>944538</v>
      </c>
    </row>
    <row r="27" spans="2:18">
      <c r="B27" s="204" t="s">
        <v>457</v>
      </c>
      <c r="C27" s="208">
        <v>0</v>
      </c>
      <c r="D27" s="209">
        <v>0</v>
      </c>
      <c r="E27" s="209">
        <v>0</v>
      </c>
      <c r="F27" s="212">
        <v>0</v>
      </c>
      <c r="G27" s="208">
        <v>0</v>
      </c>
      <c r="H27" s="209">
        <v>418051</v>
      </c>
      <c r="I27" s="210">
        <v>418051</v>
      </c>
      <c r="J27" s="211">
        <v>418051</v>
      </c>
      <c r="K27" s="208">
        <v>0</v>
      </c>
      <c r="L27" s="209">
        <v>0</v>
      </c>
      <c r="M27" s="209">
        <v>0</v>
      </c>
      <c r="N27" s="209">
        <v>0</v>
      </c>
      <c r="O27" s="212">
        <v>0</v>
      </c>
      <c r="P27" s="213">
        <v>418051</v>
      </c>
      <c r="Q27" s="209">
        <v>0</v>
      </c>
      <c r="R27" s="211">
        <v>418051</v>
      </c>
    </row>
    <row r="28" spans="2:18">
      <c r="B28" s="214" t="s">
        <v>486</v>
      </c>
      <c r="C28" s="215">
        <v>0</v>
      </c>
      <c r="D28" s="216">
        <v>0</v>
      </c>
      <c r="E28" s="216">
        <v>0</v>
      </c>
      <c r="F28" s="217">
        <v>0</v>
      </c>
      <c r="G28" s="215">
        <v>0</v>
      </c>
      <c r="H28" s="216">
        <v>0</v>
      </c>
      <c r="I28" s="218">
        <v>0</v>
      </c>
      <c r="J28" s="219">
        <v>0</v>
      </c>
      <c r="K28" s="215">
        <v>0</v>
      </c>
      <c r="L28" s="216">
        <v>0</v>
      </c>
      <c r="M28" s="216">
        <v>0</v>
      </c>
      <c r="N28" s="216">
        <v>48089</v>
      </c>
      <c r="O28" s="217">
        <v>48089</v>
      </c>
      <c r="P28" s="220">
        <v>48089</v>
      </c>
      <c r="Q28" s="216">
        <v>0</v>
      </c>
      <c r="R28" s="219">
        <v>0</v>
      </c>
    </row>
    <row r="29" spans="2:18">
      <c r="B29" s="204" t="s">
        <v>358</v>
      </c>
      <c r="C29" s="208">
        <v>0</v>
      </c>
      <c r="D29" s="209">
        <v>0</v>
      </c>
      <c r="E29" s="209">
        <v>0</v>
      </c>
      <c r="F29" s="212">
        <v>0</v>
      </c>
      <c r="G29" s="208">
        <v>284</v>
      </c>
      <c r="H29" s="209">
        <v>0</v>
      </c>
      <c r="I29" s="210">
        <v>284</v>
      </c>
      <c r="J29" s="211">
        <v>284</v>
      </c>
      <c r="K29" s="208">
        <v>0</v>
      </c>
      <c r="L29" s="209">
        <v>0</v>
      </c>
      <c r="M29" s="209">
        <v>0</v>
      </c>
      <c r="N29" s="209">
        <v>0</v>
      </c>
      <c r="O29" s="212">
        <v>0</v>
      </c>
      <c r="P29" s="213">
        <v>284</v>
      </c>
      <c r="Q29" s="209">
        <v>0</v>
      </c>
      <c r="R29" s="211">
        <v>284</v>
      </c>
    </row>
    <row r="30" spans="2:18">
      <c r="B30" s="214" t="s">
        <v>465</v>
      </c>
      <c r="C30" s="215">
        <v>0</v>
      </c>
      <c r="D30" s="216">
        <v>0</v>
      </c>
      <c r="E30" s="216">
        <v>0</v>
      </c>
      <c r="F30" s="217">
        <v>0</v>
      </c>
      <c r="G30" s="215">
        <v>0</v>
      </c>
      <c r="H30" s="216">
        <v>227427</v>
      </c>
      <c r="I30" s="218">
        <v>227427</v>
      </c>
      <c r="J30" s="219">
        <v>227427</v>
      </c>
      <c r="K30" s="215">
        <v>0</v>
      </c>
      <c r="L30" s="216">
        <v>0</v>
      </c>
      <c r="M30" s="216">
        <v>0</v>
      </c>
      <c r="N30" s="216">
        <v>0</v>
      </c>
      <c r="O30" s="217">
        <v>0</v>
      </c>
      <c r="P30" s="220">
        <v>227427</v>
      </c>
      <c r="Q30" s="216">
        <v>0</v>
      </c>
      <c r="R30" s="219">
        <v>227427</v>
      </c>
    </row>
    <row r="31" spans="2:18">
      <c r="B31" s="204" t="s">
        <v>181</v>
      </c>
      <c r="C31" s="208">
        <v>148395</v>
      </c>
      <c r="D31" s="209">
        <v>97573</v>
      </c>
      <c r="E31" s="209">
        <v>271417</v>
      </c>
      <c r="F31" s="212">
        <v>517385</v>
      </c>
      <c r="G31" s="208">
        <v>188081</v>
      </c>
      <c r="H31" s="209">
        <v>1900310</v>
      </c>
      <c r="I31" s="210">
        <v>2088391</v>
      </c>
      <c r="J31" s="211">
        <v>2605776</v>
      </c>
      <c r="K31" s="208">
        <v>8897</v>
      </c>
      <c r="L31" s="209">
        <v>0</v>
      </c>
      <c r="M31" s="209">
        <v>403295</v>
      </c>
      <c r="N31" s="209">
        <v>427879</v>
      </c>
      <c r="O31" s="212">
        <v>840071</v>
      </c>
      <c r="P31" s="213">
        <v>3445847</v>
      </c>
      <c r="Q31" s="209">
        <v>0</v>
      </c>
      <c r="R31" s="211">
        <v>2605776</v>
      </c>
    </row>
    <row r="32" spans="2:18">
      <c r="B32" s="214" t="s">
        <v>458</v>
      </c>
      <c r="C32" s="215">
        <v>0</v>
      </c>
      <c r="D32" s="216">
        <v>0</v>
      </c>
      <c r="E32" s="216">
        <v>0</v>
      </c>
      <c r="F32" s="217">
        <v>0</v>
      </c>
      <c r="G32" s="215">
        <v>0</v>
      </c>
      <c r="H32" s="216">
        <v>416118</v>
      </c>
      <c r="I32" s="218">
        <v>416118</v>
      </c>
      <c r="J32" s="219">
        <v>416118</v>
      </c>
      <c r="K32" s="215">
        <v>0</v>
      </c>
      <c r="L32" s="216">
        <v>0</v>
      </c>
      <c r="M32" s="216">
        <v>654</v>
      </c>
      <c r="N32" s="216">
        <v>0</v>
      </c>
      <c r="O32" s="217">
        <v>654</v>
      </c>
      <c r="P32" s="220">
        <v>416772</v>
      </c>
      <c r="Q32" s="216">
        <v>0</v>
      </c>
      <c r="R32" s="219">
        <v>416118</v>
      </c>
    </row>
    <row r="33" spans="2:18">
      <c r="B33" s="204" t="s">
        <v>372</v>
      </c>
      <c r="C33" s="208">
        <v>0</v>
      </c>
      <c r="D33" s="209">
        <v>0</v>
      </c>
      <c r="E33" s="209">
        <v>0</v>
      </c>
      <c r="F33" s="212">
        <v>0</v>
      </c>
      <c r="G33" s="208">
        <v>0</v>
      </c>
      <c r="H33" s="209">
        <v>0</v>
      </c>
      <c r="I33" s="210">
        <v>0</v>
      </c>
      <c r="J33" s="211">
        <v>0</v>
      </c>
      <c r="K33" s="208">
        <v>0</v>
      </c>
      <c r="L33" s="209">
        <v>0</v>
      </c>
      <c r="M33" s="209">
        <v>0</v>
      </c>
      <c r="N33" s="209">
        <v>2138</v>
      </c>
      <c r="O33" s="212">
        <v>2138</v>
      </c>
      <c r="P33" s="213">
        <v>2138</v>
      </c>
      <c r="Q33" s="209">
        <v>0</v>
      </c>
      <c r="R33" s="211">
        <v>0</v>
      </c>
    </row>
    <row r="34" spans="2:18">
      <c r="B34" s="214" t="s">
        <v>226</v>
      </c>
      <c r="C34" s="215">
        <v>0</v>
      </c>
      <c r="D34" s="216">
        <v>0</v>
      </c>
      <c r="E34" s="216">
        <v>0</v>
      </c>
      <c r="F34" s="217">
        <v>0</v>
      </c>
      <c r="G34" s="215">
        <v>0</v>
      </c>
      <c r="H34" s="216">
        <v>0</v>
      </c>
      <c r="I34" s="218">
        <v>0</v>
      </c>
      <c r="J34" s="219">
        <v>0</v>
      </c>
      <c r="K34" s="215">
        <v>0</v>
      </c>
      <c r="L34" s="216">
        <v>0</v>
      </c>
      <c r="M34" s="216">
        <v>0</v>
      </c>
      <c r="N34" s="216">
        <v>140</v>
      </c>
      <c r="O34" s="217">
        <v>140</v>
      </c>
      <c r="P34" s="220">
        <v>140</v>
      </c>
      <c r="Q34" s="216">
        <v>0</v>
      </c>
      <c r="R34" s="219">
        <v>0</v>
      </c>
    </row>
    <row r="35" spans="2:18">
      <c r="B35" s="204" t="s">
        <v>28</v>
      </c>
      <c r="C35" s="208">
        <v>3432</v>
      </c>
      <c r="D35" s="209">
        <v>810</v>
      </c>
      <c r="E35" s="209">
        <v>2089</v>
      </c>
      <c r="F35" s="212">
        <v>6331</v>
      </c>
      <c r="G35" s="208">
        <v>5407</v>
      </c>
      <c r="H35" s="209">
        <v>0</v>
      </c>
      <c r="I35" s="210">
        <v>5407</v>
      </c>
      <c r="J35" s="211">
        <v>11738</v>
      </c>
      <c r="K35" s="208">
        <v>0</v>
      </c>
      <c r="L35" s="209">
        <v>0</v>
      </c>
      <c r="M35" s="209">
        <v>0</v>
      </c>
      <c r="N35" s="209">
        <v>0</v>
      </c>
      <c r="O35" s="212">
        <v>0</v>
      </c>
      <c r="P35" s="213">
        <v>11738</v>
      </c>
      <c r="Q35" s="209">
        <v>0</v>
      </c>
      <c r="R35" s="211">
        <v>11738</v>
      </c>
    </row>
    <row r="36" spans="2:18">
      <c r="B36" s="214" t="s">
        <v>507</v>
      </c>
      <c r="C36" s="215">
        <v>0</v>
      </c>
      <c r="D36" s="216">
        <v>0</v>
      </c>
      <c r="E36" s="216">
        <v>0</v>
      </c>
      <c r="F36" s="217">
        <v>0</v>
      </c>
      <c r="G36" s="215">
        <v>0</v>
      </c>
      <c r="H36" s="216">
        <v>0</v>
      </c>
      <c r="I36" s="218">
        <v>0</v>
      </c>
      <c r="J36" s="219">
        <v>0</v>
      </c>
      <c r="K36" s="215">
        <v>0</v>
      </c>
      <c r="L36" s="216">
        <v>0</v>
      </c>
      <c r="M36" s="216">
        <v>0</v>
      </c>
      <c r="N36" s="216">
        <v>13933</v>
      </c>
      <c r="O36" s="217">
        <v>13933</v>
      </c>
      <c r="P36" s="220">
        <v>13933</v>
      </c>
      <c r="Q36" s="216">
        <v>0</v>
      </c>
      <c r="R36" s="219">
        <v>0</v>
      </c>
    </row>
    <row r="37" spans="2:18">
      <c r="B37" s="204" t="s">
        <v>472</v>
      </c>
      <c r="C37" s="208">
        <v>18</v>
      </c>
      <c r="D37" s="209">
        <v>9443</v>
      </c>
      <c r="E37" s="209">
        <v>298749</v>
      </c>
      <c r="F37" s="212">
        <v>308210</v>
      </c>
      <c r="G37" s="208">
        <v>0</v>
      </c>
      <c r="H37" s="209">
        <v>0</v>
      </c>
      <c r="I37" s="210">
        <v>0</v>
      </c>
      <c r="J37" s="211">
        <v>308210</v>
      </c>
      <c r="K37" s="208">
        <v>0</v>
      </c>
      <c r="L37" s="209">
        <v>0</v>
      </c>
      <c r="M37" s="209">
        <v>0</v>
      </c>
      <c r="N37" s="209">
        <v>0</v>
      </c>
      <c r="O37" s="212">
        <v>0</v>
      </c>
      <c r="P37" s="213">
        <v>308210</v>
      </c>
      <c r="Q37" s="209">
        <v>800783</v>
      </c>
      <c r="R37" s="211">
        <v>1108993</v>
      </c>
    </row>
    <row r="38" spans="2:18">
      <c r="B38" s="214" t="s">
        <v>590</v>
      </c>
      <c r="C38" s="215">
        <v>2</v>
      </c>
      <c r="D38" s="216">
        <v>0</v>
      </c>
      <c r="E38" s="216">
        <v>0</v>
      </c>
      <c r="F38" s="217">
        <v>2</v>
      </c>
      <c r="G38" s="215">
        <v>0</v>
      </c>
      <c r="H38" s="216">
        <v>0</v>
      </c>
      <c r="I38" s="218">
        <v>0</v>
      </c>
      <c r="J38" s="219">
        <v>2</v>
      </c>
      <c r="K38" s="215">
        <v>0</v>
      </c>
      <c r="L38" s="216">
        <v>0</v>
      </c>
      <c r="M38" s="216"/>
      <c r="N38" s="216"/>
      <c r="O38" s="217">
        <v>0</v>
      </c>
      <c r="P38" s="220">
        <v>2</v>
      </c>
      <c r="Q38" s="216"/>
      <c r="R38" s="219">
        <v>2</v>
      </c>
    </row>
    <row r="39" spans="2:18">
      <c r="B39" s="204" t="s">
        <v>227</v>
      </c>
      <c r="C39" s="208">
        <v>0</v>
      </c>
      <c r="D39" s="209">
        <v>0</v>
      </c>
      <c r="E39" s="209">
        <v>0</v>
      </c>
      <c r="F39" s="212">
        <v>0</v>
      </c>
      <c r="G39" s="208">
        <v>7798</v>
      </c>
      <c r="H39" s="209">
        <v>0</v>
      </c>
      <c r="I39" s="210">
        <v>7798</v>
      </c>
      <c r="J39" s="211">
        <v>7798</v>
      </c>
      <c r="K39" s="208">
        <v>0</v>
      </c>
      <c r="L39" s="209">
        <v>0</v>
      </c>
      <c r="M39" s="209">
        <v>0</v>
      </c>
      <c r="N39" s="209">
        <v>0</v>
      </c>
      <c r="O39" s="212">
        <v>0</v>
      </c>
      <c r="P39" s="213">
        <v>7798</v>
      </c>
      <c r="Q39" s="209">
        <v>0</v>
      </c>
      <c r="R39" s="211">
        <v>7798</v>
      </c>
    </row>
    <row r="40" spans="2:18">
      <c r="B40" s="214" t="s">
        <v>518</v>
      </c>
      <c r="C40" s="215">
        <v>0</v>
      </c>
      <c r="D40" s="216">
        <v>295</v>
      </c>
      <c r="E40" s="216">
        <v>10998</v>
      </c>
      <c r="F40" s="217">
        <v>11293</v>
      </c>
      <c r="G40" s="215">
        <v>0</v>
      </c>
      <c r="H40" s="216">
        <v>0</v>
      </c>
      <c r="I40" s="218">
        <v>0</v>
      </c>
      <c r="J40" s="219">
        <v>11293</v>
      </c>
      <c r="K40" s="215">
        <v>0</v>
      </c>
      <c r="L40" s="216">
        <v>0</v>
      </c>
      <c r="M40" s="216">
        <v>0</v>
      </c>
      <c r="N40" s="216">
        <v>0</v>
      </c>
      <c r="O40" s="217">
        <v>0</v>
      </c>
      <c r="P40" s="220">
        <v>11293</v>
      </c>
      <c r="Q40" s="216">
        <v>0</v>
      </c>
      <c r="R40" s="219">
        <v>11293</v>
      </c>
    </row>
    <row r="41" spans="2:18">
      <c r="B41" s="204" t="s">
        <v>16</v>
      </c>
      <c r="C41" s="208">
        <v>0</v>
      </c>
      <c r="D41" s="209">
        <v>0</v>
      </c>
      <c r="E41" s="209">
        <v>0</v>
      </c>
      <c r="F41" s="212">
        <v>0</v>
      </c>
      <c r="G41" s="208">
        <v>0</v>
      </c>
      <c r="H41" s="209">
        <v>341547</v>
      </c>
      <c r="I41" s="210">
        <v>341547</v>
      </c>
      <c r="J41" s="211">
        <v>341547</v>
      </c>
      <c r="K41" s="208">
        <v>0</v>
      </c>
      <c r="L41" s="209">
        <v>0</v>
      </c>
      <c r="M41" s="209">
        <v>0</v>
      </c>
      <c r="N41" s="209">
        <v>0</v>
      </c>
      <c r="O41" s="212">
        <v>0</v>
      </c>
      <c r="P41" s="213">
        <v>341547</v>
      </c>
      <c r="Q41" s="209">
        <v>0</v>
      </c>
      <c r="R41" s="211">
        <v>341547</v>
      </c>
    </row>
    <row r="42" spans="2:18">
      <c r="B42" s="214" t="s">
        <v>464</v>
      </c>
      <c r="C42" s="215">
        <v>0</v>
      </c>
      <c r="D42" s="216">
        <v>0</v>
      </c>
      <c r="E42" s="216">
        <v>5013</v>
      </c>
      <c r="F42" s="217">
        <v>5013</v>
      </c>
      <c r="G42" s="215">
        <v>0</v>
      </c>
      <c r="H42" s="216">
        <v>241976</v>
      </c>
      <c r="I42" s="218">
        <v>241976</v>
      </c>
      <c r="J42" s="219">
        <v>246989</v>
      </c>
      <c r="K42" s="215">
        <v>0</v>
      </c>
      <c r="L42" s="216">
        <v>0</v>
      </c>
      <c r="M42" s="216">
        <v>1978</v>
      </c>
      <c r="N42" s="216">
        <v>0</v>
      </c>
      <c r="O42" s="217">
        <v>1978</v>
      </c>
      <c r="P42" s="220">
        <v>248967</v>
      </c>
      <c r="Q42" s="216">
        <v>0</v>
      </c>
      <c r="R42" s="219">
        <v>246989</v>
      </c>
    </row>
    <row r="43" spans="2:18">
      <c r="B43" s="204" t="s">
        <v>228</v>
      </c>
      <c r="C43" s="208">
        <v>0</v>
      </c>
      <c r="D43" s="209">
        <v>49557</v>
      </c>
      <c r="E43" s="209">
        <v>391199</v>
      </c>
      <c r="F43" s="212">
        <v>440756</v>
      </c>
      <c r="G43" s="208">
        <v>88569</v>
      </c>
      <c r="H43" s="209">
        <v>51791</v>
      </c>
      <c r="I43" s="210">
        <v>140360</v>
      </c>
      <c r="J43" s="211">
        <v>581116</v>
      </c>
      <c r="K43" s="208">
        <v>51501</v>
      </c>
      <c r="L43" s="209">
        <v>0</v>
      </c>
      <c r="M43" s="209">
        <v>0</v>
      </c>
      <c r="N43" s="209">
        <v>0</v>
      </c>
      <c r="O43" s="212">
        <v>51501</v>
      </c>
      <c r="P43" s="213">
        <v>632617</v>
      </c>
      <c r="Q43" s="209">
        <v>756409</v>
      </c>
      <c r="R43" s="211">
        <v>1337525</v>
      </c>
    </row>
    <row r="44" spans="2:18">
      <c r="B44" s="214" t="s">
        <v>568</v>
      </c>
      <c r="C44" s="215">
        <v>4</v>
      </c>
      <c r="D44" s="216">
        <v>6</v>
      </c>
      <c r="E44" s="216">
        <v>0</v>
      </c>
      <c r="F44" s="217">
        <v>10</v>
      </c>
      <c r="G44" s="215">
        <v>0</v>
      </c>
      <c r="H44" s="216">
        <v>0</v>
      </c>
      <c r="I44" s="218">
        <v>0</v>
      </c>
      <c r="J44" s="219">
        <v>10</v>
      </c>
      <c r="K44" s="215">
        <v>0</v>
      </c>
      <c r="L44" s="216">
        <v>0</v>
      </c>
      <c r="M44" s="216"/>
      <c r="N44" s="216"/>
      <c r="O44" s="217">
        <v>0</v>
      </c>
      <c r="P44" s="220">
        <v>10</v>
      </c>
      <c r="Q44" s="216"/>
      <c r="R44" s="219">
        <v>10</v>
      </c>
    </row>
    <row r="45" spans="2:18">
      <c r="B45" s="204" t="s">
        <v>493</v>
      </c>
      <c r="C45" s="208">
        <v>0</v>
      </c>
      <c r="D45" s="209">
        <v>0</v>
      </c>
      <c r="E45" s="209">
        <v>0</v>
      </c>
      <c r="F45" s="212">
        <v>0</v>
      </c>
      <c r="G45" s="208">
        <v>0</v>
      </c>
      <c r="H45" s="209">
        <v>0</v>
      </c>
      <c r="I45" s="210">
        <v>0</v>
      </c>
      <c r="J45" s="211">
        <v>0</v>
      </c>
      <c r="K45" s="208">
        <v>0</v>
      </c>
      <c r="L45" s="209">
        <v>0</v>
      </c>
      <c r="M45" s="209">
        <v>0</v>
      </c>
      <c r="N45" s="209">
        <v>27871</v>
      </c>
      <c r="O45" s="212">
        <v>27871</v>
      </c>
      <c r="P45" s="213">
        <v>27871</v>
      </c>
      <c r="Q45" s="209">
        <v>0</v>
      </c>
      <c r="R45" s="211">
        <v>0</v>
      </c>
    </row>
    <row r="46" spans="2:18">
      <c r="B46" s="214" t="s">
        <v>334</v>
      </c>
      <c r="C46" s="215">
        <v>221626</v>
      </c>
      <c r="D46" s="216">
        <v>484033</v>
      </c>
      <c r="E46" s="216">
        <v>1284603</v>
      </c>
      <c r="F46" s="217">
        <v>1990262</v>
      </c>
      <c r="G46" s="215">
        <v>219413</v>
      </c>
      <c r="H46" s="216">
        <v>972738</v>
      </c>
      <c r="I46" s="218">
        <v>1192151</v>
      </c>
      <c r="J46" s="219">
        <v>3182413</v>
      </c>
      <c r="K46" s="215">
        <v>19940</v>
      </c>
      <c r="L46" s="216">
        <v>0</v>
      </c>
      <c r="M46" s="216">
        <v>273575</v>
      </c>
      <c r="N46" s="216">
        <v>536357</v>
      </c>
      <c r="O46" s="217">
        <v>829872</v>
      </c>
      <c r="P46" s="220">
        <v>4012285</v>
      </c>
      <c r="Q46" s="216">
        <v>2679404</v>
      </c>
      <c r="R46" s="219">
        <v>5861817</v>
      </c>
    </row>
    <row r="47" spans="2:18">
      <c r="B47" s="204" t="s">
        <v>607</v>
      </c>
      <c r="C47" s="208">
        <v>0</v>
      </c>
      <c r="D47" s="209">
        <v>0</v>
      </c>
      <c r="E47" s="209">
        <v>0</v>
      </c>
      <c r="F47" s="212">
        <v>0</v>
      </c>
      <c r="G47" s="208">
        <v>0</v>
      </c>
      <c r="H47" s="209">
        <v>0</v>
      </c>
      <c r="I47" s="210">
        <v>0</v>
      </c>
      <c r="J47" s="211">
        <v>0</v>
      </c>
      <c r="K47" s="208">
        <v>0</v>
      </c>
      <c r="L47" s="209">
        <v>0</v>
      </c>
      <c r="M47" s="209"/>
      <c r="N47" s="209"/>
      <c r="O47" s="212">
        <v>0</v>
      </c>
      <c r="P47" s="213">
        <v>0</v>
      </c>
      <c r="Q47" s="209"/>
      <c r="R47" s="211">
        <v>0</v>
      </c>
    </row>
    <row r="48" spans="2:18">
      <c r="B48" s="214" t="s">
        <v>24</v>
      </c>
      <c r="C48" s="215">
        <v>0</v>
      </c>
      <c r="D48" s="216">
        <v>0</v>
      </c>
      <c r="E48" s="216">
        <v>0</v>
      </c>
      <c r="F48" s="217">
        <v>0</v>
      </c>
      <c r="G48" s="215">
        <v>0</v>
      </c>
      <c r="H48" s="216">
        <v>0</v>
      </c>
      <c r="I48" s="218">
        <v>0</v>
      </c>
      <c r="J48" s="219">
        <v>0</v>
      </c>
      <c r="K48" s="215">
        <v>0</v>
      </c>
      <c r="L48" s="216">
        <v>0</v>
      </c>
      <c r="M48" s="216">
        <v>0</v>
      </c>
      <c r="N48" s="216">
        <v>66134</v>
      </c>
      <c r="O48" s="217">
        <v>66134</v>
      </c>
      <c r="P48" s="220">
        <v>66134</v>
      </c>
      <c r="Q48" s="216">
        <v>0</v>
      </c>
      <c r="R48" s="219">
        <v>0</v>
      </c>
    </row>
    <row r="49" spans="2:18">
      <c r="B49" s="204" t="s">
        <v>553</v>
      </c>
      <c r="C49" s="208">
        <v>114</v>
      </c>
      <c r="D49" s="209">
        <v>0</v>
      </c>
      <c r="E49" s="209">
        <v>0</v>
      </c>
      <c r="F49" s="212">
        <v>114</v>
      </c>
      <c r="G49" s="208">
        <v>0</v>
      </c>
      <c r="H49" s="209">
        <v>0</v>
      </c>
      <c r="I49" s="210">
        <v>0</v>
      </c>
      <c r="J49" s="211">
        <v>114</v>
      </c>
      <c r="K49" s="208">
        <v>0</v>
      </c>
      <c r="L49" s="209">
        <v>0</v>
      </c>
      <c r="M49" s="209"/>
      <c r="N49" s="209"/>
      <c r="O49" s="212">
        <v>0</v>
      </c>
      <c r="P49" s="213">
        <v>114</v>
      </c>
      <c r="Q49" s="209"/>
      <c r="R49" s="211">
        <v>114</v>
      </c>
    </row>
    <row r="50" spans="2:18">
      <c r="B50" s="214" t="s">
        <v>357</v>
      </c>
      <c r="C50" s="215">
        <v>0</v>
      </c>
      <c r="D50" s="216">
        <v>0</v>
      </c>
      <c r="E50" s="216">
        <v>0</v>
      </c>
      <c r="F50" s="217">
        <v>0</v>
      </c>
      <c r="G50" s="215">
        <v>5846</v>
      </c>
      <c r="H50" s="216">
        <v>0</v>
      </c>
      <c r="I50" s="218">
        <v>5846</v>
      </c>
      <c r="J50" s="219">
        <v>5846</v>
      </c>
      <c r="K50" s="215">
        <v>0</v>
      </c>
      <c r="L50" s="216">
        <v>0</v>
      </c>
      <c r="M50" s="216">
        <v>0</v>
      </c>
      <c r="N50" s="216">
        <v>0</v>
      </c>
      <c r="O50" s="217">
        <v>0</v>
      </c>
      <c r="P50" s="220">
        <v>5846</v>
      </c>
      <c r="Q50" s="216">
        <v>0</v>
      </c>
      <c r="R50" s="219">
        <v>5846</v>
      </c>
    </row>
    <row r="51" spans="2:18">
      <c r="B51" s="204" t="s">
        <v>609</v>
      </c>
      <c r="C51" s="208">
        <v>0</v>
      </c>
      <c r="D51" s="209">
        <v>0</v>
      </c>
      <c r="E51" s="209">
        <v>0</v>
      </c>
      <c r="F51" s="212">
        <v>0</v>
      </c>
      <c r="G51" s="208">
        <v>0</v>
      </c>
      <c r="H51" s="209">
        <v>0</v>
      </c>
      <c r="I51" s="210">
        <v>0</v>
      </c>
      <c r="J51" s="211">
        <v>0</v>
      </c>
      <c r="K51" s="208">
        <v>0</v>
      </c>
      <c r="L51" s="209">
        <v>0</v>
      </c>
      <c r="M51" s="209">
        <v>0</v>
      </c>
      <c r="N51" s="209">
        <v>0</v>
      </c>
      <c r="O51" s="212">
        <v>0</v>
      </c>
      <c r="P51" s="213">
        <v>0</v>
      </c>
      <c r="Q51" s="209">
        <v>0</v>
      </c>
      <c r="R51" s="211">
        <v>0</v>
      </c>
    </row>
    <row r="52" spans="2:18">
      <c r="B52" s="214" t="s">
        <v>348</v>
      </c>
      <c r="C52" s="215">
        <v>0</v>
      </c>
      <c r="D52" s="216">
        <v>0</v>
      </c>
      <c r="E52" s="216">
        <v>0</v>
      </c>
      <c r="F52" s="217">
        <v>0</v>
      </c>
      <c r="G52" s="215">
        <v>0</v>
      </c>
      <c r="H52" s="216">
        <v>0</v>
      </c>
      <c r="I52" s="218">
        <v>0</v>
      </c>
      <c r="J52" s="219">
        <v>0</v>
      </c>
      <c r="K52" s="215">
        <v>0</v>
      </c>
      <c r="L52" s="216">
        <v>0</v>
      </c>
      <c r="M52" s="216">
        <v>0</v>
      </c>
      <c r="N52" s="216">
        <v>48849</v>
      </c>
      <c r="O52" s="217">
        <v>48849</v>
      </c>
      <c r="P52" s="220">
        <v>48849</v>
      </c>
      <c r="Q52" s="216">
        <v>0</v>
      </c>
      <c r="R52" s="219">
        <v>0</v>
      </c>
    </row>
    <row r="53" spans="2:18">
      <c r="B53" s="204" t="s">
        <v>530</v>
      </c>
      <c r="C53" s="208">
        <v>0</v>
      </c>
      <c r="D53" s="209">
        <v>0</v>
      </c>
      <c r="E53" s="209">
        <v>0</v>
      </c>
      <c r="F53" s="212">
        <v>0</v>
      </c>
      <c r="G53" s="208">
        <v>0</v>
      </c>
      <c r="H53" s="209">
        <v>0</v>
      </c>
      <c r="I53" s="210">
        <v>0</v>
      </c>
      <c r="J53" s="211">
        <v>0</v>
      </c>
      <c r="K53" s="208">
        <v>0</v>
      </c>
      <c r="L53" s="209">
        <v>0</v>
      </c>
      <c r="M53" s="209">
        <v>0</v>
      </c>
      <c r="N53" s="209">
        <v>4072</v>
      </c>
      <c r="O53" s="212">
        <v>4072</v>
      </c>
      <c r="P53" s="213">
        <v>4072</v>
      </c>
      <c r="Q53" s="209">
        <v>0</v>
      </c>
      <c r="R53" s="211">
        <v>0</v>
      </c>
    </row>
    <row r="54" spans="2:18">
      <c r="B54" s="214" t="s">
        <v>557</v>
      </c>
      <c r="C54" s="215">
        <v>0</v>
      </c>
      <c r="D54" s="216">
        <v>0</v>
      </c>
      <c r="E54" s="216">
        <v>0</v>
      </c>
      <c r="F54" s="217">
        <v>0</v>
      </c>
      <c r="G54" s="215">
        <v>0</v>
      </c>
      <c r="H54" s="216">
        <v>0</v>
      </c>
      <c r="I54" s="218">
        <v>0</v>
      </c>
      <c r="J54" s="219">
        <v>0</v>
      </c>
      <c r="K54" s="215">
        <v>0</v>
      </c>
      <c r="L54" s="216">
        <v>119</v>
      </c>
      <c r="M54" s="216"/>
      <c r="N54" s="216"/>
      <c r="O54" s="217">
        <v>119</v>
      </c>
      <c r="P54" s="220">
        <v>119</v>
      </c>
      <c r="Q54" s="216"/>
      <c r="R54" s="219">
        <v>0</v>
      </c>
    </row>
    <row r="55" spans="2:18">
      <c r="B55" s="204" t="s">
        <v>544</v>
      </c>
      <c r="C55" s="208">
        <v>0</v>
      </c>
      <c r="D55" s="209">
        <v>0</v>
      </c>
      <c r="E55" s="209">
        <v>0</v>
      </c>
      <c r="F55" s="212">
        <v>0</v>
      </c>
      <c r="G55" s="208">
        <v>0</v>
      </c>
      <c r="H55" s="209">
        <v>0</v>
      </c>
      <c r="I55" s="210">
        <v>0</v>
      </c>
      <c r="J55" s="211">
        <v>0</v>
      </c>
      <c r="K55" s="208">
        <v>0</v>
      </c>
      <c r="L55" s="209">
        <v>0</v>
      </c>
      <c r="M55" s="209">
        <v>0</v>
      </c>
      <c r="N55" s="209">
        <v>1088</v>
      </c>
      <c r="O55" s="212">
        <v>1088</v>
      </c>
      <c r="P55" s="213">
        <v>1088</v>
      </c>
      <c r="Q55" s="209">
        <v>0</v>
      </c>
      <c r="R55" s="211">
        <v>0</v>
      </c>
    </row>
    <row r="56" spans="2:18">
      <c r="B56" s="214" t="s">
        <v>565</v>
      </c>
      <c r="C56" s="215">
        <v>12</v>
      </c>
      <c r="D56" s="216">
        <v>0</v>
      </c>
      <c r="E56" s="216">
        <v>0</v>
      </c>
      <c r="F56" s="217">
        <v>12</v>
      </c>
      <c r="G56" s="215">
        <v>0</v>
      </c>
      <c r="H56" s="216">
        <v>0</v>
      </c>
      <c r="I56" s="218">
        <v>0</v>
      </c>
      <c r="J56" s="219">
        <v>12</v>
      </c>
      <c r="K56" s="215">
        <v>0</v>
      </c>
      <c r="L56" s="216">
        <v>0</v>
      </c>
      <c r="M56" s="216"/>
      <c r="N56" s="216"/>
      <c r="O56" s="217">
        <v>0</v>
      </c>
      <c r="P56" s="220">
        <v>12</v>
      </c>
      <c r="Q56" s="216"/>
      <c r="R56" s="219">
        <v>12</v>
      </c>
    </row>
    <row r="57" spans="2:18">
      <c r="B57" s="204" t="s">
        <v>539</v>
      </c>
      <c r="C57" s="208">
        <v>0</v>
      </c>
      <c r="D57" s="209">
        <v>0</v>
      </c>
      <c r="E57" s="209">
        <v>2216</v>
      </c>
      <c r="F57" s="212">
        <v>2216</v>
      </c>
      <c r="G57" s="208">
        <v>0</v>
      </c>
      <c r="H57" s="209">
        <v>0</v>
      </c>
      <c r="I57" s="210">
        <v>0</v>
      </c>
      <c r="J57" s="211">
        <v>2216</v>
      </c>
      <c r="K57" s="208">
        <v>0</v>
      </c>
      <c r="L57" s="209">
        <v>0</v>
      </c>
      <c r="M57" s="209"/>
      <c r="N57" s="209"/>
      <c r="O57" s="212">
        <v>0</v>
      </c>
      <c r="P57" s="213">
        <v>2216</v>
      </c>
      <c r="Q57" s="209"/>
      <c r="R57" s="211">
        <v>2216</v>
      </c>
    </row>
    <row r="58" spans="2:18">
      <c r="B58" s="214" t="s">
        <v>456</v>
      </c>
      <c r="C58" s="215">
        <v>0</v>
      </c>
      <c r="D58" s="216">
        <v>0</v>
      </c>
      <c r="E58" s="216">
        <v>0</v>
      </c>
      <c r="F58" s="217">
        <v>0</v>
      </c>
      <c r="G58" s="215">
        <v>0</v>
      </c>
      <c r="H58" s="216">
        <v>423068</v>
      </c>
      <c r="I58" s="218">
        <v>423068</v>
      </c>
      <c r="J58" s="219">
        <v>423068</v>
      </c>
      <c r="K58" s="215">
        <v>0</v>
      </c>
      <c r="L58" s="216">
        <v>0</v>
      </c>
      <c r="M58" s="216">
        <v>0</v>
      </c>
      <c r="N58" s="216">
        <v>0</v>
      </c>
      <c r="O58" s="217">
        <v>0</v>
      </c>
      <c r="P58" s="220">
        <v>423068</v>
      </c>
      <c r="Q58" s="216">
        <v>0</v>
      </c>
      <c r="R58" s="219">
        <v>423068</v>
      </c>
    </row>
    <row r="59" spans="2:18">
      <c r="B59" s="204" t="s">
        <v>476</v>
      </c>
      <c r="C59" s="208">
        <v>0</v>
      </c>
      <c r="D59" s="209">
        <v>0</v>
      </c>
      <c r="E59" s="209">
        <v>0</v>
      </c>
      <c r="F59" s="212">
        <v>0</v>
      </c>
      <c r="G59" s="208">
        <v>0</v>
      </c>
      <c r="H59" s="209">
        <v>147099</v>
      </c>
      <c r="I59" s="210">
        <v>147099</v>
      </c>
      <c r="J59" s="211">
        <v>147099</v>
      </c>
      <c r="K59" s="208">
        <v>0</v>
      </c>
      <c r="L59" s="209">
        <v>0</v>
      </c>
      <c r="M59" s="209">
        <v>1216</v>
      </c>
      <c r="N59" s="209">
        <v>0</v>
      </c>
      <c r="O59" s="212">
        <v>1216</v>
      </c>
      <c r="P59" s="213">
        <v>148315</v>
      </c>
      <c r="Q59" s="209">
        <v>0</v>
      </c>
      <c r="R59" s="211">
        <v>147099</v>
      </c>
    </row>
    <row r="60" spans="2:18">
      <c r="B60" s="214" t="s">
        <v>534</v>
      </c>
      <c r="C60" s="215">
        <v>0</v>
      </c>
      <c r="D60" s="216">
        <v>0</v>
      </c>
      <c r="E60" s="216">
        <v>0</v>
      </c>
      <c r="F60" s="217">
        <v>0</v>
      </c>
      <c r="G60" s="215">
        <v>0</v>
      </c>
      <c r="H60" s="216">
        <v>0</v>
      </c>
      <c r="I60" s="218">
        <v>0</v>
      </c>
      <c r="J60" s="219">
        <v>0</v>
      </c>
      <c r="K60" s="215">
        <v>0</v>
      </c>
      <c r="L60" s="216">
        <v>0</v>
      </c>
      <c r="M60" s="216">
        <v>0</v>
      </c>
      <c r="N60" s="216">
        <v>2640</v>
      </c>
      <c r="O60" s="217">
        <v>2640</v>
      </c>
      <c r="P60" s="220">
        <v>2640</v>
      </c>
      <c r="Q60" s="216">
        <v>0</v>
      </c>
      <c r="R60" s="219">
        <v>0</v>
      </c>
    </row>
    <row r="61" spans="2:18">
      <c r="B61" s="204" t="s">
        <v>451</v>
      </c>
      <c r="C61" s="208">
        <v>0</v>
      </c>
      <c r="D61" s="209">
        <v>0</v>
      </c>
      <c r="E61" s="209">
        <v>0</v>
      </c>
      <c r="F61" s="212">
        <v>0</v>
      </c>
      <c r="G61" s="208">
        <v>0</v>
      </c>
      <c r="H61" s="209">
        <v>0</v>
      </c>
      <c r="I61" s="210">
        <v>0</v>
      </c>
      <c r="J61" s="211">
        <v>0</v>
      </c>
      <c r="K61" s="208">
        <v>0</v>
      </c>
      <c r="L61" s="209">
        <v>0</v>
      </c>
      <c r="M61" s="209">
        <v>0</v>
      </c>
      <c r="N61" s="209">
        <v>696561</v>
      </c>
      <c r="O61" s="212">
        <v>696561</v>
      </c>
      <c r="P61" s="213">
        <v>696561</v>
      </c>
      <c r="Q61" s="209">
        <v>0</v>
      </c>
      <c r="R61" s="211">
        <v>0</v>
      </c>
    </row>
    <row r="62" spans="2:18">
      <c r="B62" s="214" t="s">
        <v>522</v>
      </c>
      <c r="C62" s="215">
        <v>0</v>
      </c>
      <c r="D62" s="216">
        <v>0</v>
      </c>
      <c r="E62" s="216">
        <v>0</v>
      </c>
      <c r="F62" s="217">
        <v>0</v>
      </c>
      <c r="G62" s="215">
        <v>0</v>
      </c>
      <c r="H62" s="216">
        <v>0</v>
      </c>
      <c r="I62" s="218">
        <v>0</v>
      </c>
      <c r="J62" s="219">
        <v>0</v>
      </c>
      <c r="K62" s="215">
        <v>0</v>
      </c>
      <c r="L62" s="216">
        <v>0</v>
      </c>
      <c r="M62" s="216">
        <v>0</v>
      </c>
      <c r="N62" s="216">
        <v>9614</v>
      </c>
      <c r="O62" s="217">
        <v>9614</v>
      </c>
      <c r="P62" s="220">
        <v>9614</v>
      </c>
      <c r="Q62" s="216">
        <v>0</v>
      </c>
      <c r="R62" s="219">
        <v>0</v>
      </c>
    </row>
    <row r="63" spans="2:18">
      <c r="B63" s="204" t="s">
        <v>597</v>
      </c>
      <c r="C63" s="208">
        <v>0</v>
      </c>
      <c r="D63" s="209">
        <v>0</v>
      </c>
      <c r="E63" s="209">
        <v>0</v>
      </c>
      <c r="F63" s="212">
        <v>0</v>
      </c>
      <c r="G63" s="208">
        <v>0</v>
      </c>
      <c r="H63" s="209">
        <v>0</v>
      </c>
      <c r="I63" s="210">
        <v>0</v>
      </c>
      <c r="J63" s="211">
        <v>0</v>
      </c>
      <c r="K63" s="208">
        <v>0</v>
      </c>
      <c r="L63" s="209">
        <v>1</v>
      </c>
      <c r="M63" s="209"/>
      <c r="N63" s="209"/>
      <c r="O63" s="212">
        <v>1</v>
      </c>
      <c r="P63" s="213">
        <v>1</v>
      </c>
      <c r="Q63" s="209"/>
      <c r="R63" s="211">
        <v>0</v>
      </c>
    </row>
    <row r="64" spans="2:18">
      <c r="B64" s="214" t="s">
        <v>26</v>
      </c>
      <c r="C64" s="215">
        <v>0</v>
      </c>
      <c r="D64" s="216">
        <v>0</v>
      </c>
      <c r="E64" s="216">
        <v>14801</v>
      </c>
      <c r="F64" s="217">
        <v>14801</v>
      </c>
      <c r="G64" s="215">
        <v>113408</v>
      </c>
      <c r="H64" s="216">
        <v>0</v>
      </c>
      <c r="I64" s="218">
        <v>113408</v>
      </c>
      <c r="J64" s="219">
        <v>128209</v>
      </c>
      <c r="K64" s="215">
        <v>0</v>
      </c>
      <c r="L64" s="216">
        <v>0</v>
      </c>
      <c r="M64" s="216">
        <v>439025</v>
      </c>
      <c r="N64" s="216">
        <v>0</v>
      </c>
      <c r="O64" s="217">
        <v>439025</v>
      </c>
      <c r="P64" s="220">
        <v>567234</v>
      </c>
      <c r="Q64" s="216">
        <v>0</v>
      </c>
      <c r="R64" s="219">
        <v>128209</v>
      </c>
    </row>
    <row r="65" spans="2:18">
      <c r="B65" s="204" t="s">
        <v>193</v>
      </c>
      <c r="C65" s="208">
        <v>0</v>
      </c>
      <c r="D65" s="209">
        <v>0</v>
      </c>
      <c r="E65" s="209">
        <v>0</v>
      </c>
      <c r="F65" s="212">
        <v>0</v>
      </c>
      <c r="G65" s="208">
        <v>4491</v>
      </c>
      <c r="H65" s="209">
        <v>0</v>
      </c>
      <c r="I65" s="210">
        <v>4491</v>
      </c>
      <c r="J65" s="211">
        <v>4491</v>
      </c>
      <c r="K65" s="208">
        <v>0</v>
      </c>
      <c r="L65" s="209">
        <v>0</v>
      </c>
      <c r="M65" s="209">
        <v>0</v>
      </c>
      <c r="N65" s="209">
        <v>13082</v>
      </c>
      <c r="O65" s="212">
        <v>13082</v>
      </c>
      <c r="P65" s="213">
        <v>17573</v>
      </c>
      <c r="Q65" s="209">
        <v>0</v>
      </c>
      <c r="R65" s="211">
        <v>4491</v>
      </c>
    </row>
    <row r="66" spans="2:18">
      <c r="B66" s="214" t="s">
        <v>447</v>
      </c>
      <c r="C66" s="215">
        <v>0</v>
      </c>
      <c r="D66" s="216">
        <v>0</v>
      </c>
      <c r="E66" s="216">
        <v>0</v>
      </c>
      <c r="F66" s="217">
        <v>0</v>
      </c>
      <c r="G66" s="215">
        <v>0</v>
      </c>
      <c r="H66" s="216">
        <v>1607107</v>
      </c>
      <c r="I66" s="218">
        <v>1607107</v>
      </c>
      <c r="J66" s="219">
        <v>1607107</v>
      </c>
      <c r="K66" s="215">
        <v>0</v>
      </c>
      <c r="L66" s="216">
        <v>0</v>
      </c>
      <c r="M66" s="216">
        <v>0</v>
      </c>
      <c r="N66" s="216">
        <v>0</v>
      </c>
      <c r="O66" s="217">
        <v>0</v>
      </c>
      <c r="P66" s="220">
        <v>1607107</v>
      </c>
      <c r="Q66" s="216">
        <v>0</v>
      </c>
      <c r="R66" s="219">
        <v>1607107</v>
      </c>
    </row>
    <row r="67" spans="2:18">
      <c r="B67" s="204" t="s">
        <v>360</v>
      </c>
      <c r="C67" s="208">
        <v>0</v>
      </c>
      <c r="D67" s="209">
        <v>0</v>
      </c>
      <c r="E67" s="209">
        <v>0</v>
      </c>
      <c r="F67" s="212">
        <v>0</v>
      </c>
      <c r="G67" s="208">
        <v>8</v>
      </c>
      <c r="H67" s="209">
        <v>0</v>
      </c>
      <c r="I67" s="210">
        <v>8</v>
      </c>
      <c r="J67" s="211">
        <v>8</v>
      </c>
      <c r="K67" s="208">
        <v>0</v>
      </c>
      <c r="L67" s="209">
        <v>0</v>
      </c>
      <c r="M67" s="209">
        <v>0</v>
      </c>
      <c r="N67" s="209">
        <v>0</v>
      </c>
      <c r="O67" s="212">
        <v>0</v>
      </c>
      <c r="P67" s="213">
        <v>8</v>
      </c>
      <c r="Q67" s="209">
        <v>0</v>
      </c>
      <c r="R67" s="211">
        <v>8</v>
      </c>
    </row>
    <row r="68" spans="2:18">
      <c r="B68" s="214" t="s">
        <v>27</v>
      </c>
      <c r="C68" s="215">
        <v>0</v>
      </c>
      <c r="D68" s="216">
        <v>0</v>
      </c>
      <c r="E68" s="216">
        <v>0</v>
      </c>
      <c r="F68" s="217">
        <v>0</v>
      </c>
      <c r="G68" s="215">
        <v>14993</v>
      </c>
      <c r="H68" s="216">
        <v>0</v>
      </c>
      <c r="I68" s="218">
        <v>14993</v>
      </c>
      <c r="J68" s="219">
        <v>14993</v>
      </c>
      <c r="K68" s="215">
        <v>0</v>
      </c>
      <c r="L68" s="216">
        <v>0</v>
      </c>
      <c r="M68" s="216">
        <v>0</v>
      </c>
      <c r="N68" s="216">
        <v>0</v>
      </c>
      <c r="O68" s="217">
        <v>0</v>
      </c>
      <c r="P68" s="220">
        <v>14993</v>
      </c>
      <c r="Q68" s="216">
        <v>0</v>
      </c>
      <c r="R68" s="219">
        <v>14993</v>
      </c>
    </row>
    <row r="69" spans="2:18">
      <c r="B69" s="204" t="s">
        <v>577</v>
      </c>
      <c r="C69" s="208">
        <v>6</v>
      </c>
      <c r="D69" s="209">
        <v>0</v>
      </c>
      <c r="E69" s="209">
        <v>0</v>
      </c>
      <c r="F69" s="212">
        <v>6</v>
      </c>
      <c r="G69" s="208">
        <v>0</v>
      </c>
      <c r="H69" s="209">
        <v>0</v>
      </c>
      <c r="I69" s="210">
        <v>0</v>
      </c>
      <c r="J69" s="211">
        <v>6</v>
      </c>
      <c r="K69" s="208">
        <v>0</v>
      </c>
      <c r="L69" s="209">
        <v>0</v>
      </c>
      <c r="M69" s="209"/>
      <c r="N69" s="209"/>
      <c r="O69" s="212">
        <v>0</v>
      </c>
      <c r="P69" s="213">
        <v>6</v>
      </c>
      <c r="Q69" s="209"/>
      <c r="R69" s="211">
        <v>6</v>
      </c>
    </row>
    <row r="70" spans="2:18">
      <c r="B70" s="214" t="s">
        <v>10</v>
      </c>
      <c r="C70" s="215">
        <v>762112</v>
      </c>
      <c r="D70" s="216">
        <v>818233</v>
      </c>
      <c r="E70" s="216">
        <v>5327593</v>
      </c>
      <c r="F70" s="217">
        <v>6907938</v>
      </c>
      <c r="G70" s="215">
        <v>1263719</v>
      </c>
      <c r="H70" s="216">
        <v>187327</v>
      </c>
      <c r="I70" s="218">
        <v>1451046</v>
      </c>
      <c r="J70" s="219">
        <v>8358984</v>
      </c>
      <c r="K70" s="215">
        <v>0</v>
      </c>
      <c r="L70" s="216">
        <v>0</v>
      </c>
      <c r="M70" s="216">
        <v>342376</v>
      </c>
      <c r="N70" s="216">
        <v>704442</v>
      </c>
      <c r="O70" s="217">
        <v>1046818</v>
      </c>
      <c r="P70" s="220">
        <v>9405802</v>
      </c>
      <c r="Q70" s="216">
        <v>149514</v>
      </c>
      <c r="R70" s="219">
        <v>8508498</v>
      </c>
    </row>
    <row r="71" spans="2:18">
      <c r="B71" s="204" t="s">
        <v>459</v>
      </c>
      <c r="C71" s="208">
        <v>0</v>
      </c>
      <c r="D71" s="209">
        <v>0</v>
      </c>
      <c r="E71" s="209">
        <v>0</v>
      </c>
      <c r="F71" s="212">
        <v>0</v>
      </c>
      <c r="G71" s="208">
        <v>0</v>
      </c>
      <c r="H71" s="209">
        <v>336514</v>
      </c>
      <c r="I71" s="210">
        <v>336514</v>
      </c>
      <c r="J71" s="211">
        <v>336514</v>
      </c>
      <c r="K71" s="208">
        <v>0</v>
      </c>
      <c r="L71" s="209">
        <v>0</v>
      </c>
      <c r="M71" s="209">
        <v>0</v>
      </c>
      <c r="N71" s="209">
        <v>0</v>
      </c>
      <c r="O71" s="212">
        <v>0</v>
      </c>
      <c r="P71" s="213">
        <v>336514</v>
      </c>
      <c r="Q71" s="209">
        <v>0</v>
      </c>
      <c r="R71" s="211">
        <v>336514</v>
      </c>
    </row>
    <row r="72" spans="2:18">
      <c r="B72" s="214" t="s">
        <v>445</v>
      </c>
      <c r="C72" s="215">
        <v>112720</v>
      </c>
      <c r="D72" s="216">
        <v>0</v>
      </c>
      <c r="E72" s="216">
        <v>0</v>
      </c>
      <c r="F72" s="217">
        <v>112720</v>
      </c>
      <c r="G72" s="215">
        <v>0</v>
      </c>
      <c r="H72" s="216">
        <v>2603252</v>
      </c>
      <c r="I72" s="218">
        <v>2603252</v>
      </c>
      <c r="J72" s="219">
        <v>2715972</v>
      </c>
      <c r="K72" s="215">
        <v>0</v>
      </c>
      <c r="L72" s="216">
        <v>0</v>
      </c>
      <c r="M72" s="216">
        <v>49580</v>
      </c>
      <c r="N72" s="216">
        <v>0</v>
      </c>
      <c r="O72" s="217">
        <v>49580</v>
      </c>
      <c r="P72" s="220">
        <v>2765552</v>
      </c>
      <c r="Q72" s="216">
        <v>0</v>
      </c>
      <c r="R72" s="219">
        <v>2715972</v>
      </c>
    </row>
    <row r="73" spans="2:18">
      <c r="B73" s="204" t="s">
        <v>584</v>
      </c>
      <c r="C73" s="208">
        <v>4</v>
      </c>
      <c r="D73" s="209">
        <v>0</v>
      </c>
      <c r="E73" s="209">
        <v>0</v>
      </c>
      <c r="F73" s="212">
        <v>4</v>
      </c>
      <c r="G73" s="208">
        <v>0</v>
      </c>
      <c r="H73" s="209">
        <v>0</v>
      </c>
      <c r="I73" s="210">
        <v>0</v>
      </c>
      <c r="J73" s="211">
        <v>4</v>
      </c>
      <c r="K73" s="208">
        <v>0</v>
      </c>
      <c r="L73" s="209">
        <v>0</v>
      </c>
      <c r="M73" s="209"/>
      <c r="N73" s="209"/>
      <c r="O73" s="212">
        <v>0</v>
      </c>
      <c r="P73" s="213">
        <v>4</v>
      </c>
      <c r="Q73" s="209"/>
      <c r="R73" s="211">
        <v>4</v>
      </c>
    </row>
    <row r="74" spans="2:18">
      <c r="B74" s="214" t="s">
        <v>571</v>
      </c>
      <c r="C74" s="215">
        <v>7</v>
      </c>
      <c r="D74" s="216">
        <v>0</v>
      </c>
      <c r="E74" s="216">
        <v>0</v>
      </c>
      <c r="F74" s="217">
        <v>7</v>
      </c>
      <c r="G74" s="215">
        <v>0</v>
      </c>
      <c r="H74" s="216">
        <v>0</v>
      </c>
      <c r="I74" s="218">
        <v>0</v>
      </c>
      <c r="J74" s="219">
        <v>7</v>
      </c>
      <c r="K74" s="215">
        <v>0</v>
      </c>
      <c r="L74" s="216">
        <v>0</v>
      </c>
      <c r="M74" s="216"/>
      <c r="N74" s="216"/>
      <c r="O74" s="217">
        <v>0</v>
      </c>
      <c r="P74" s="220">
        <v>7</v>
      </c>
      <c r="Q74" s="216"/>
      <c r="R74" s="219">
        <v>7</v>
      </c>
    </row>
    <row r="75" spans="2:18">
      <c r="B75" s="204" t="s">
        <v>550</v>
      </c>
      <c r="C75" s="208">
        <v>0</v>
      </c>
      <c r="D75" s="209">
        <v>0</v>
      </c>
      <c r="E75" s="209">
        <v>0</v>
      </c>
      <c r="F75" s="212">
        <v>0</v>
      </c>
      <c r="G75" s="208">
        <v>0</v>
      </c>
      <c r="H75" s="209">
        <v>0</v>
      </c>
      <c r="I75" s="210">
        <v>0</v>
      </c>
      <c r="J75" s="211">
        <v>0</v>
      </c>
      <c r="K75" s="208">
        <v>0</v>
      </c>
      <c r="L75" s="209">
        <v>0</v>
      </c>
      <c r="M75" s="209">
        <v>0</v>
      </c>
      <c r="N75" s="209">
        <v>615</v>
      </c>
      <c r="O75" s="212">
        <v>615</v>
      </c>
      <c r="P75" s="213">
        <v>615</v>
      </c>
      <c r="Q75" s="209">
        <v>0</v>
      </c>
      <c r="R75" s="211">
        <v>0</v>
      </c>
    </row>
    <row r="76" spans="2:18">
      <c r="B76" s="214" t="s">
        <v>514</v>
      </c>
      <c r="C76" s="215">
        <v>0</v>
      </c>
      <c r="D76" s="216">
        <v>0</v>
      </c>
      <c r="E76" s="216">
        <v>0</v>
      </c>
      <c r="F76" s="217">
        <v>0</v>
      </c>
      <c r="G76" s="215">
        <v>0</v>
      </c>
      <c r="H76" s="216">
        <v>0</v>
      </c>
      <c r="I76" s="218">
        <v>0</v>
      </c>
      <c r="J76" s="219">
        <v>0</v>
      </c>
      <c r="K76" s="215">
        <v>0</v>
      </c>
      <c r="L76" s="216">
        <v>0</v>
      </c>
      <c r="M76" s="216">
        <v>0</v>
      </c>
      <c r="N76" s="216">
        <v>12574</v>
      </c>
      <c r="O76" s="217">
        <v>12574</v>
      </c>
      <c r="P76" s="220">
        <v>12574</v>
      </c>
      <c r="Q76" s="216">
        <v>0</v>
      </c>
      <c r="R76" s="219">
        <v>0</v>
      </c>
    </row>
    <row r="77" spans="2:18">
      <c r="B77" s="204" t="s">
        <v>599</v>
      </c>
      <c r="C77" s="208">
        <v>0</v>
      </c>
      <c r="D77" s="209">
        <v>0</v>
      </c>
      <c r="E77" s="209">
        <v>0</v>
      </c>
      <c r="F77" s="212">
        <v>0</v>
      </c>
      <c r="G77" s="208">
        <v>0</v>
      </c>
      <c r="H77" s="209">
        <v>0</v>
      </c>
      <c r="I77" s="210">
        <v>0</v>
      </c>
      <c r="J77" s="211">
        <v>0</v>
      </c>
      <c r="K77" s="208">
        <v>0</v>
      </c>
      <c r="L77" s="209">
        <v>1</v>
      </c>
      <c r="M77" s="209"/>
      <c r="N77" s="209"/>
      <c r="O77" s="212">
        <v>1</v>
      </c>
      <c r="P77" s="213">
        <v>1</v>
      </c>
      <c r="Q77" s="209"/>
      <c r="R77" s="211">
        <v>0</v>
      </c>
    </row>
    <row r="78" spans="2:18">
      <c r="B78" s="214" t="s">
        <v>503</v>
      </c>
      <c r="C78" s="215">
        <v>0</v>
      </c>
      <c r="D78" s="216">
        <v>7391</v>
      </c>
      <c r="E78" s="216">
        <v>6739</v>
      </c>
      <c r="F78" s="217">
        <v>14130</v>
      </c>
      <c r="G78" s="215">
        <v>0</v>
      </c>
      <c r="H78" s="216">
        <v>0</v>
      </c>
      <c r="I78" s="218">
        <v>0</v>
      </c>
      <c r="J78" s="219">
        <v>14130</v>
      </c>
      <c r="K78" s="215">
        <v>0</v>
      </c>
      <c r="L78" s="216">
        <v>0</v>
      </c>
      <c r="M78" s="216">
        <v>1571</v>
      </c>
      <c r="N78" s="216">
        <v>0</v>
      </c>
      <c r="O78" s="217">
        <v>1571</v>
      </c>
      <c r="P78" s="220">
        <v>15701</v>
      </c>
      <c r="Q78" s="216">
        <v>0</v>
      </c>
      <c r="R78" s="219">
        <v>14130</v>
      </c>
    </row>
    <row r="79" spans="2:18">
      <c r="B79" s="204" t="s">
        <v>229</v>
      </c>
      <c r="C79" s="208">
        <v>0</v>
      </c>
      <c r="D79" s="209">
        <v>0</v>
      </c>
      <c r="E79" s="209">
        <v>281</v>
      </c>
      <c r="F79" s="212">
        <v>281</v>
      </c>
      <c r="G79" s="208">
        <v>0</v>
      </c>
      <c r="H79" s="209">
        <v>0</v>
      </c>
      <c r="I79" s="210">
        <v>0</v>
      </c>
      <c r="J79" s="211">
        <v>281</v>
      </c>
      <c r="K79" s="208">
        <v>0</v>
      </c>
      <c r="L79" s="209">
        <v>0</v>
      </c>
      <c r="M79" s="209">
        <v>0</v>
      </c>
      <c r="N79" s="209">
        <v>70051</v>
      </c>
      <c r="O79" s="212">
        <v>70051</v>
      </c>
      <c r="P79" s="213">
        <v>70332</v>
      </c>
      <c r="Q79" s="209">
        <v>0</v>
      </c>
      <c r="R79" s="211">
        <v>281</v>
      </c>
    </row>
    <row r="80" spans="2:18">
      <c r="B80" s="214" t="s">
        <v>510</v>
      </c>
      <c r="C80" s="215">
        <v>0</v>
      </c>
      <c r="D80" s="216">
        <v>0</v>
      </c>
      <c r="E80" s="216">
        <v>0</v>
      </c>
      <c r="F80" s="217">
        <v>0</v>
      </c>
      <c r="G80" s="215">
        <v>0</v>
      </c>
      <c r="H80" s="216">
        <v>0</v>
      </c>
      <c r="I80" s="218">
        <v>0</v>
      </c>
      <c r="J80" s="219">
        <v>0</v>
      </c>
      <c r="K80" s="215">
        <v>0</v>
      </c>
      <c r="L80" s="216">
        <v>0</v>
      </c>
      <c r="M80" s="216">
        <v>0</v>
      </c>
      <c r="N80" s="216">
        <v>13207</v>
      </c>
      <c r="O80" s="217">
        <v>13207</v>
      </c>
      <c r="P80" s="220">
        <v>13207</v>
      </c>
      <c r="Q80" s="216">
        <v>0</v>
      </c>
      <c r="R80" s="219">
        <v>0</v>
      </c>
    </row>
    <row r="81" spans="2:18">
      <c r="B81" s="204" t="s">
        <v>559</v>
      </c>
      <c r="C81" s="208">
        <v>11</v>
      </c>
      <c r="D81" s="209">
        <v>0</v>
      </c>
      <c r="E81" s="209">
        <v>77</v>
      </c>
      <c r="F81" s="212">
        <v>88</v>
      </c>
      <c r="G81" s="208">
        <v>0</v>
      </c>
      <c r="H81" s="209">
        <v>0</v>
      </c>
      <c r="I81" s="210">
        <v>0</v>
      </c>
      <c r="J81" s="211">
        <v>88</v>
      </c>
      <c r="K81" s="208">
        <v>0</v>
      </c>
      <c r="L81" s="209">
        <v>0</v>
      </c>
      <c r="M81" s="209"/>
      <c r="N81" s="209"/>
      <c r="O81" s="212">
        <v>0</v>
      </c>
      <c r="P81" s="213">
        <v>88</v>
      </c>
      <c r="Q81" s="209"/>
      <c r="R81" s="211">
        <v>88</v>
      </c>
    </row>
    <row r="82" spans="2:18">
      <c r="B82" s="214" t="s">
        <v>111</v>
      </c>
      <c r="C82" s="215">
        <v>61940</v>
      </c>
      <c r="D82" s="216">
        <v>0</v>
      </c>
      <c r="E82" s="216">
        <v>0</v>
      </c>
      <c r="F82" s="217">
        <v>61940</v>
      </c>
      <c r="G82" s="215">
        <v>4161</v>
      </c>
      <c r="H82" s="216">
        <v>542632</v>
      </c>
      <c r="I82" s="218">
        <v>546793</v>
      </c>
      <c r="J82" s="219">
        <v>608733</v>
      </c>
      <c r="K82" s="215">
        <v>0</v>
      </c>
      <c r="L82" s="216">
        <v>0</v>
      </c>
      <c r="M82" s="216">
        <v>0</v>
      </c>
      <c r="N82" s="216">
        <v>81957</v>
      </c>
      <c r="O82" s="217">
        <v>81957</v>
      </c>
      <c r="P82" s="220">
        <v>690690</v>
      </c>
      <c r="Q82" s="216">
        <v>0</v>
      </c>
      <c r="R82" s="219">
        <v>608733</v>
      </c>
    </row>
    <row r="83" spans="2:18">
      <c r="B83" s="204" t="s">
        <v>587</v>
      </c>
      <c r="C83" s="208">
        <v>3</v>
      </c>
      <c r="D83" s="209">
        <v>0</v>
      </c>
      <c r="E83" s="209">
        <v>0</v>
      </c>
      <c r="F83" s="212">
        <v>3</v>
      </c>
      <c r="G83" s="208">
        <v>0</v>
      </c>
      <c r="H83" s="209">
        <v>0</v>
      </c>
      <c r="I83" s="210">
        <v>0</v>
      </c>
      <c r="J83" s="211">
        <v>3</v>
      </c>
      <c r="K83" s="208">
        <v>0</v>
      </c>
      <c r="L83" s="209">
        <v>0</v>
      </c>
      <c r="M83" s="209"/>
      <c r="N83" s="209"/>
      <c r="O83" s="212">
        <v>0</v>
      </c>
      <c r="P83" s="213">
        <v>3</v>
      </c>
      <c r="Q83" s="209"/>
      <c r="R83" s="211">
        <v>3</v>
      </c>
    </row>
    <row r="84" spans="2:18">
      <c r="B84" s="214" t="s">
        <v>548</v>
      </c>
      <c r="C84" s="215">
        <v>0</v>
      </c>
      <c r="D84" s="216">
        <v>0</v>
      </c>
      <c r="E84" s="216">
        <v>0</v>
      </c>
      <c r="F84" s="217">
        <v>0</v>
      </c>
      <c r="G84" s="215">
        <v>0</v>
      </c>
      <c r="H84" s="216">
        <v>0</v>
      </c>
      <c r="I84" s="218">
        <v>0</v>
      </c>
      <c r="J84" s="219">
        <v>0</v>
      </c>
      <c r="K84" s="215">
        <v>0</v>
      </c>
      <c r="L84" s="216">
        <v>638</v>
      </c>
      <c r="M84" s="216"/>
      <c r="N84" s="216"/>
      <c r="O84" s="217">
        <v>638</v>
      </c>
      <c r="P84" s="220">
        <v>638</v>
      </c>
      <c r="Q84" s="216"/>
      <c r="R84" s="219">
        <v>0</v>
      </c>
    </row>
    <row r="85" spans="2:18">
      <c r="B85" s="204" t="s">
        <v>592</v>
      </c>
      <c r="C85" s="208">
        <v>2</v>
      </c>
      <c r="D85" s="209">
        <v>0</v>
      </c>
      <c r="E85" s="209">
        <v>0</v>
      </c>
      <c r="F85" s="212">
        <v>2</v>
      </c>
      <c r="G85" s="208">
        <v>0</v>
      </c>
      <c r="H85" s="209">
        <v>0</v>
      </c>
      <c r="I85" s="210">
        <v>0</v>
      </c>
      <c r="J85" s="211">
        <v>2</v>
      </c>
      <c r="K85" s="208">
        <v>0</v>
      </c>
      <c r="L85" s="209">
        <v>0</v>
      </c>
      <c r="M85" s="209"/>
      <c r="N85" s="209"/>
      <c r="O85" s="212">
        <v>0</v>
      </c>
      <c r="P85" s="213">
        <v>2</v>
      </c>
      <c r="Q85" s="209"/>
      <c r="R85" s="211">
        <v>2</v>
      </c>
    </row>
    <row r="86" spans="2:18">
      <c r="B86" s="214" t="s">
        <v>517</v>
      </c>
      <c r="C86" s="215">
        <v>0</v>
      </c>
      <c r="D86" s="216">
        <v>8128</v>
      </c>
      <c r="E86" s="216">
        <v>3488</v>
      </c>
      <c r="F86" s="217">
        <v>11616</v>
      </c>
      <c r="G86" s="215">
        <v>0</v>
      </c>
      <c r="H86" s="216">
        <v>0</v>
      </c>
      <c r="I86" s="218">
        <v>0</v>
      </c>
      <c r="J86" s="219">
        <v>11616</v>
      </c>
      <c r="K86" s="215">
        <v>0</v>
      </c>
      <c r="L86" s="216">
        <v>0</v>
      </c>
      <c r="M86" s="216"/>
      <c r="N86" s="216"/>
      <c r="O86" s="217">
        <v>0</v>
      </c>
      <c r="P86" s="220">
        <v>11616</v>
      </c>
      <c r="Q86" s="216"/>
      <c r="R86" s="219">
        <v>11616</v>
      </c>
    </row>
    <row r="87" spans="2:18">
      <c r="B87" s="204" t="s">
        <v>32</v>
      </c>
      <c r="C87" s="208">
        <v>0</v>
      </c>
      <c r="D87" s="209">
        <v>0</v>
      </c>
      <c r="E87" s="209">
        <v>0</v>
      </c>
      <c r="F87" s="212">
        <v>0</v>
      </c>
      <c r="G87" s="208">
        <v>1492</v>
      </c>
      <c r="H87" s="209">
        <v>262</v>
      </c>
      <c r="I87" s="210">
        <v>1754</v>
      </c>
      <c r="J87" s="211">
        <v>1754</v>
      </c>
      <c r="K87" s="208">
        <v>0</v>
      </c>
      <c r="L87" s="209">
        <v>0</v>
      </c>
      <c r="M87" s="209">
        <v>0</v>
      </c>
      <c r="N87" s="209">
        <v>0</v>
      </c>
      <c r="O87" s="212">
        <v>0</v>
      </c>
      <c r="P87" s="213">
        <v>1754</v>
      </c>
      <c r="Q87" s="209">
        <v>0</v>
      </c>
      <c r="R87" s="211">
        <v>1754</v>
      </c>
    </row>
    <row r="88" spans="2:18">
      <c r="B88" s="214" t="s">
        <v>147</v>
      </c>
      <c r="C88" s="215">
        <v>62455</v>
      </c>
      <c r="D88" s="216">
        <v>2</v>
      </c>
      <c r="E88" s="216">
        <v>0</v>
      </c>
      <c r="F88" s="217">
        <v>62457</v>
      </c>
      <c r="G88" s="215">
        <v>0</v>
      </c>
      <c r="H88" s="216">
        <v>0</v>
      </c>
      <c r="I88" s="218">
        <v>0</v>
      </c>
      <c r="J88" s="219">
        <v>62457</v>
      </c>
      <c r="K88" s="215">
        <v>0</v>
      </c>
      <c r="L88" s="216">
        <v>0</v>
      </c>
      <c r="M88" s="216">
        <v>0</v>
      </c>
      <c r="N88" s="216">
        <v>0</v>
      </c>
      <c r="O88" s="217">
        <v>0</v>
      </c>
      <c r="P88" s="220">
        <v>62457</v>
      </c>
      <c r="Q88" s="216">
        <v>0</v>
      </c>
      <c r="R88" s="219">
        <v>62457</v>
      </c>
    </row>
    <row r="89" spans="2:18">
      <c r="B89" s="204" t="s">
        <v>454</v>
      </c>
      <c r="C89" s="208">
        <v>0</v>
      </c>
      <c r="D89" s="209">
        <v>0</v>
      </c>
      <c r="E89" s="209">
        <v>0</v>
      </c>
      <c r="F89" s="212">
        <v>0</v>
      </c>
      <c r="G89" s="208">
        <v>0</v>
      </c>
      <c r="H89" s="209">
        <v>676353</v>
      </c>
      <c r="I89" s="210">
        <v>676353</v>
      </c>
      <c r="J89" s="211">
        <v>676353</v>
      </c>
      <c r="K89" s="208">
        <v>0</v>
      </c>
      <c r="L89" s="209">
        <v>0</v>
      </c>
      <c r="M89" s="209">
        <v>0</v>
      </c>
      <c r="N89" s="209">
        <v>0</v>
      </c>
      <c r="O89" s="212">
        <v>0</v>
      </c>
      <c r="P89" s="213">
        <v>676353</v>
      </c>
      <c r="Q89" s="209">
        <v>0</v>
      </c>
      <c r="R89" s="211">
        <v>676353</v>
      </c>
    </row>
    <row r="90" spans="2:18">
      <c r="B90" s="214" t="s">
        <v>594</v>
      </c>
      <c r="C90" s="215">
        <v>0</v>
      </c>
      <c r="D90" s="216">
        <v>0</v>
      </c>
      <c r="E90" s="216">
        <v>0</v>
      </c>
      <c r="F90" s="217">
        <v>0</v>
      </c>
      <c r="G90" s="215">
        <v>0</v>
      </c>
      <c r="H90" s="216">
        <v>0</v>
      </c>
      <c r="I90" s="218">
        <v>0</v>
      </c>
      <c r="J90" s="219">
        <v>0</v>
      </c>
      <c r="K90" s="215">
        <v>0</v>
      </c>
      <c r="L90" s="216">
        <v>2</v>
      </c>
      <c r="M90" s="216"/>
      <c r="N90" s="216"/>
      <c r="O90" s="217">
        <v>2</v>
      </c>
      <c r="P90" s="220">
        <v>2</v>
      </c>
      <c r="Q90" s="216"/>
      <c r="R90" s="219">
        <v>0</v>
      </c>
    </row>
    <row r="91" spans="2:18">
      <c r="B91" s="204" t="s">
        <v>524</v>
      </c>
      <c r="C91" s="208">
        <v>0</v>
      </c>
      <c r="D91" s="209">
        <v>0</v>
      </c>
      <c r="E91" s="209">
        <v>0</v>
      </c>
      <c r="F91" s="212">
        <v>0</v>
      </c>
      <c r="G91" s="208">
        <v>0</v>
      </c>
      <c r="H91" s="209">
        <v>0</v>
      </c>
      <c r="I91" s="210">
        <v>0</v>
      </c>
      <c r="J91" s="211">
        <v>0</v>
      </c>
      <c r="K91" s="208">
        <v>0</v>
      </c>
      <c r="L91" s="209">
        <v>0</v>
      </c>
      <c r="M91" s="209">
        <v>0</v>
      </c>
      <c r="N91" s="209">
        <v>6822</v>
      </c>
      <c r="O91" s="212">
        <v>6822</v>
      </c>
      <c r="P91" s="213">
        <v>6822</v>
      </c>
      <c r="Q91" s="209">
        <v>0</v>
      </c>
      <c r="R91" s="211">
        <v>0</v>
      </c>
    </row>
    <row r="92" spans="2:18">
      <c r="B92" s="214" t="s">
        <v>31</v>
      </c>
      <c r="C92" s="215">
        <v>0</v>
      </c>
      <c r="D92" s="216">
        <v>0</v>
      </c>
      <c r="E92" s="216">
        <v>0</v>
      </c>
      <c r="F92" s="217">
        <v>0</v>
      </c>
      <c r="G92" s="215">
        <v>644</v>
      </c>
      <c r="H92" s="216">
        <v>829</v>
      </c>
      <c r="I92" s="218">
        <v>1473</v>
      </c>
      <c r="J92" s="219">
        <v>1473</v>
      </c>
      <c r="K92" s="215">
        <v>0</v>
      </c>
      <c r="L92" s="216">
        <v>0</v>
      </c>
      <c r="M92" s="216">
        <v>0</v>
      </c>
      <c r="N92" s="216">
        <v>0</v>
      </c>
      <c r="O92" s="217">
        <v>0</v>
      </c>
      <c r="P92" s="220">
        <v>1473</v>
      </c>
      <c r="Q92" s="216">
        <v>0</v>
      </c>
      <c r="R92" s="219">
        <v>1473</v>
      </c>
    </row>
    <row r="93" spans="2:18">
      <c r="B93" s="204" t="s">
        <v>501</v>
      </c>
      <c r="C93" s="208">
        <v>0</v>
      </c>
      <c r="D93" s="209">
        <v>0</v>
      </c>
      <c r="E93" s="209">
        <v>0</v>
      </c>
      <c r="F93" s="212">
        <v>0</v>
      </c>
      <c r="G93" s="208">
        <v>0</v>
      </c>
      <c r="H93" s="209">
        <v>0</v>
      </c>
      <c r="I93" s="210">
        <v>0</v>
      </c>
      <c r="J93" s="211">
        <v>0</v>
      </c>
      <c r="K93" s="208">
        <v>0</v>
      </c>
      <c r="L93" s="209">
        <v>0</v>
      </c>
      <c r="M93" s="209">
        <v>15462</v>
      </c>
      <c r="N93" s="209">
        <v>4471</v>
      </c>
      <c r="O93" s="212">
        <v>19933</v>
      </c>
      <c r="P93" s="213">
        <v>19933</v>
      </c>
      <c r="Q93" s="209">
        <v>0</v>
      </c>
      <c r="R93" s="211">
        <v>0</v>
      </c>
    </row>
    <row r="94" spans="2:18">
      <c r="B94" s="214" t="s">
        <v>573</v>
      </c>
      <c r="C94" s="215">
        <v>7</v>
      </c>
      <c r="D94" s="216">
        <v>0</v>
      </c>
      <c r="E94" s="216">
        <v>0</v>
      </c>
      <c r="F94" s="217">
        <v>7</v>
      </c>
      <c r="G94" s="215">
        <v>0</v>
      </c>
      <c r="H94" s="216">
        <v>0</v>
      </c>
      <c r="I94" s="218">
        <v>0</v>
      </c>
      <c r="J94" s="219">
        <v>7</v>
      </c>
      <c r="K94" s="215">
        <v>0</v>
      </c>
      <c r="L94" s="216">
        <v>0</v>
      </c>
      <c r="M94" s="216"/>
      <c r="N94" s="216"/>
      <c r="O94" s="217">
        <v>0</v>
      </c>
      <c r="P94" s="220">
        <v>7</v>
      </c>
      <c r="Q94" s="216"/>
      <c r="R94" s="219">
        <v>7</v>
      </c>
    </row>
    <row r="95" spans="2:18">
      <c r="B95" s="204" t="s">
        <v>549</v>
      </c>
      <c r="C95" s="208">
        <v>0</v>
      </c>
      <c r="D95" s="209">
        <v>0</v>
      </c>
      <c r="E95" s="209">
        <v>632</v>
      </c>
      <c r="F95" s="212">
        <v>632</v>
      </c>
      <c r="G95" s="208">
        <v>0</v>
      </c>
      <c r="H95" s="209">
        <v>0</v>
      </c>
      <c r="I95" s="210">
        <v>0</v>
      </c>
      <c r="J95" s="211">
        <v>632</v>
      </c>
      <c r="K95" s="208">
        <v>0</v>
      </c>
      <c r="L95" s="209">
        <v>0</v>
      </c>
      <c r="M95" s="209"/>
      <c r="N95" s="209"/>
      <c r="O95" s="212">
        <v>0</v>
      </c>
      <c r="P95" s="213">
        <v>632</v>
      </c>
      <c r="Q95" s="209">
        <v>632</v>
      </c>
      <c r="R95" s="211">
        <v>1264</v>
      </c>
    </row>
    <row r="96" spans="2:18">
      <c r="B96" s="214" t="s">
        <v>399</v>
      </c>
      <c r="C96" s="215">
        <v>0</v>
      </c>
      <c r="D96" s="216">
        <v>0</v>
      </c>
      <c r="E96" s="216">
        <v>0</v>
      </c>
      <c r="F96" s="217">
        <v>0</v>
      </c>
      <c r="G96" s="215">
        <v>0</v>
      </c>
      <c r="H96" s="216">
        <v>0</v>
      </c>
      <c r="I96" s="218">
        <v>0</v>
      </c>
      <c r="J96" s="219">
        <v>0</v>
      </c>
      <c r="K96" s="215">
        <v>0</v>
      </c>
      <c r="L96" s="216">
        <v>0</v>
      </c>
      <c r="M96" s="216">
        <v>0</v>
      </c>
      <c r="N96" s="216">
        <v>0</v>
      </c>
      <c r="O96" s="217">
        <v>0</v>
      </c>
      <c r="P96" s="220">
        <v>0</v>
      </c>
      <c r="Q96" s="216">
        <v>0</v>
      </c>
      <c r="R96" s="219">
        <v>0</v>
      </c>
    </row>
    <row r="97" spans="2:18">
      <c r="B97" s="204" t="s">
        <v>137</v>
      </c>
      <c r="C97" s="208">
        <v>0</v>
      </c>
      <c r="D97" s="209">
        <v>0</v>
      </c>
      <c r="E97" s="209">
        <v>0</v>
      </c>
      <c r="F97" s="212">
        <v>0</v>
      </c>
      <c r="G97" s="208">
        <v>0</v>
      </c>
      <c r="H97" s="209">
        <v>0</v>
      </c>
      <c r="I97" s="210">
        <v>0</v>
      </c>
      <c r="J97" s="211">
        <v>0</v>
      </c>
      <c r="K97" s="208">
        <v>0</v>
      </c>
      <c r="L97" s="209">
        <v>0</v>
      </c>
      <c r="M97" s="209">
        <v>0</v>
      </c>
      <c r="N97" s="209">
        <v>66693</v>
      </c>
      <c r="O97" s="212">
        <v>66693</v>
      </c>
      <c r="P97" s="213">
        <v>66693</v>
      </c>
      <c r="Q97" s="209">
        <v>0</v>
      </c>
      <c r="R97" s="211">
        <v>0</v>
      </c>
    </row>
    <row r="98" spans="2:18">
      <c r="B98" s="214" t="s">
        <v>185</v>
      </c>
      <c r="C98" s="215">
        <v>0</v>
      </c>
      <c r="D98" s="216">
        <v>0</v>
      </c>
      <c r="E98" s="216">
        <v>0</v>
      </c>
      <c r="F98" s="217">
        <v>0</v>
      </c>
      <c r="G98" s="215">
        <v>0</v>
      </c>
      <c r="H98" s="216">
        <v>0</v>
      </c>
      <c r="I98" s="218">
        <v>0</v>
      </c>
      <c r="J98" s="219">
        <v>0</v>
      </c>
      <c r="K98" s="215">
        <v>0</v>
      </c>
      <c r="L98" s="216">
        <v>0</v>
      </c>
      <c r="M98" s="216">
        <v>456894</v>
      </c>
      <c r="N98" s="216">
        <v>0</v>
      </c>
      <c r="O98" s="217">
        <v>456894</v>
      </c>
      <c r="P98" s="220">
        <v>456894</v>
      </c>
      <c r="Q98" s="216">
        <v>0</v>
      </c>
      <c r="R98" s="219">
        <v>0</v>
      </c>
    </row>
    <row r="99" spans="2:18">
      <c r="B99" s="204" t="s">
        <v>35</v>
      </c>
      <c r="C99" s="208">
        <v>0</v>
      </c>
      <c r="D99" s="209">
        <v>0</v>
      </c>
      <c r="E99" s="209">
        <v>0</v>
      </c>
      <c r="F99" s="212">
        <v>0</v>
      </c>
      <c r="G99" s="208">
        <v>0</v>
      </c>
      <c r="H99" s="209">
        <v>0</v>
      </c>
      <c r="I99" s="210">
        <v>0</v>
      </c>
      <c r="J99" s="211">
        <v>0</v>
      </c>
      <c r="K99" s="208">
        <v>0</v>
      </c>
      <c r="L99" s="209">
        <v>0</v>
      </c>
      <c r="M99" s="209">
        <v>0</v>
      </c>
      <c r="N99" s="209">
        <v>89997</v>
      </c>
      <c r="O99" s="212">
        <v>89997</v>
      </c>
      <c r="P99" s="213">
        <v>89997</v>
      </c>
      <c r="Q99" s="209">
        <v>0</v>
      </c>
      <c r="R99" s="211">
        <v>0</v>
      </c>
    </row>
    <row r="100" spans="2:18">
      <c r="B100" s="214" t="s">
        <v>555</v>
      </c>
      <c r="C100" s="215">
        <v>105</v>
      </c>
      <c r="D100" s="216">
        <v>0</v>
      </c>
      <c r="E100" s="216">
        <v>0</v>
      </c>
      <c r="F100" s="217">
        <v>105</v>
      </c>
      <c r="G100" s="215">
        <v>0</v>
      </c>
      <c r="H100" s="216">
        <v>0</v>
      </c>
      <c r="I100" s="218">
        <v>0</v>
      </c>
      <c r="J100" s="219">
        <v>105</v>
      </c>
      <c r="K100" s="215">
        <v>0</v>
      </c>
      <c r="L100" s="216">
        <v>0</v>
      </c>
      <c r="M100" s="216"/>
      <c r="N100" s="216"/>
      <c r="O100" s="217">
        <v>0</v>
      </c>
      <c r="P100" s="220">
        <v>105</v>
      </c>
      <c r="Q100" s="216"/>
      <c r="R100" s="219">
        <v>105</v>
      </c>
    </row>
    <row r="101" spans="2:18">
      <c r="B101" s="204" t="s">
        <v>471</v>
      </c>
      <c r="C101" s="208">
        <v>0</v>
      </c>
      <c r="D101" s="209">
        <v>0</v>
      </c>
      <c r="E101" s="209">
        <v>0</v>
      </c>
      <c r="F101" s="212">
        <v>0</v>
      </c>
      <c r="G101" s="208">
        <v>0</v>
      </c>
      <c r="H101" s="209">
        <v>170027</v>
      </c>
      <c r="I101" s="210">
        <v>170027</v>
      </c>
      <c r="J101" s="211">
        <v>170027</v>
      </c>
      <c r="K101" s="208">
        <v>0</v>
      </c>
      <c r="L101" s="209">
        <v>0</v>
      </c>
      <c r="M101" s="209">
        <v>11698</v>
      </c>
      <c r="N101" s="209">
        <v>0</v>
      </c>
      <c r="O101" s="212">
        <v>11698</v>
      </c>
      <c r="P101" s="213">
        <v>181725</v>
      </c>
      <c r="Q101" s="209">
        <v>0</v>
      </c>
      <c r="R101" s="211">
        <v>170027</v>
      </c>
    </row>
    <row r="102" spans="2:18">
      <c r="B102" s="214" t="s">
        <v>462</v>
      </c>
      <c r="C102" s="215">
        <v>0</v>
      </c>
      <c r="D102" s="216">
        <v>0</v>
      </c>
      <c r="E102" s="216">
        <v>0</v>
      </c>
      <c r="F102" s="217">
        <v>0</v>
      </c>
      <c r="G102" s="215">
        <v>0</v>
      </c>
      <c r="H102" s="216">
        <v>323113</v>
      </c>
      <c r="I102" s="218">
        <v>323113</v>
      </c>
      <c r="J102" s="219">
        <v>323113</v>
      </c>
      <c r="K102" s="215">
        <v>0</v>
      </c>
      <c r="L102" s="216">
        <v>0</v>
      </c>
      <c r="M102" s="216">
        <v>0</v>
      </c>
      <c r="N102" s="216">
        <v>0</v>
      </c>
      <c r="O102" s="217">
        <v>0</v>
      </c>
      <c r="P102" s="220">
        <v>323113</v>
      </c>
      <c r="Q102" s="216">
        <v>0</v>
      </c>
      <c r="R102" s="219">
        <v>323113</v>
      </c>
    </row>
    <row r="103" spans="2:18">
      <c r="B103" s="204" t="s">
        <v>17</v>
      </c>
      <c r="C103" s="208">
        <v>0</v>
      </c>
      <c r="D103" s="209">
        <v>0</v>
      </c>
      <c r="E103" s="209">
        <v>0</v>
      </c>
      <c r="F103" s="212">
        <v>0</v>
      </c>
      <c r="G103" s="208">
        <v>257630</v>
      </c>
      <c r="H103" s="209">
        <v>14732</v>
      </c>
      <c r="I103" s="210">
        <v>272362</v>
      </c>
      <c r="J103" s="211">
        <v>272362</v>
      </c>
      <c r="K103" s="208">
        <v>0</v>
      </c>
      <c r="L103" s="209">
        <v>0</v>
      </c>
      <c r="M103" s="209">
        <v>0</v>
      </c>
      <c r="N103" s="209">
        <v>0</v>
      </c>
      <c r="O103" s="212">
        <v>0</v>
      </c>
      <c r="P103" s="213">
        <v>272362</v>
      </c>
      <c r="Q103" s="209">
        <v>0</v>
      </c>
      <c r="R103" s="211">
        <v>272362</v>
      </c>
    </row>
    <row r="104" spans="2:18">
      <c r="B104" s="214" t="s">
        <v>22</v>
      </c>
      <c r="C104" s="215">
        <v>0</v>
      </c>
      <c r="D104" s="216">
        <v>0</v>
      </c>
      <c r="E104" s="216">
        <v>16240</v>
      </c>
      <c r="F104" s="217">
        <v>16240</v>
      </c>
      <c r="G104" s="215">
        <v>0</v>
      </c>
      <c r="H104" s="216">
        <v>0</v>
      </c>
      <c r="I104" s="218">
        <v>0</v>
      </c>
      <c r="J104" s="219">
        <v>16240</v>
      </c>
      <c r="K104" s="215">
        <v>0</v>
      </c>
      <c r="L104" s="216">
        <v>0</v>
      </c>
      <c r="M104" s="216">
        <v>0</v>
      </c>
      <c r="N104" s="216">
        <v>133035</v>
      </c>
      <c r="O104" s="217">
        <v>133035</v>
      </c>
      <c r="P104" s="220">
        <v>149275</v>
      </c>
      <c r="Q104" s="216">
        <v>0</v>
      </c>
      <c r="R104" s="219">
        <v>16240</v>
      </c>
    </row>
    <row r="105" spans="2:18">
      <c r="B105" s="204" t="s">
        <v>512</v>
      </c>
      <c r="C105" s="208">
        <v>0</v>
      </c>
      <c r="D105" s="209">
        <v>0</v>
      </c>
      <c r="E105" s="209">
        <v>0</v>
      </c>
      <c r="F105" s="212">
        <v>0</v>
      </c>
      <c r="G105" s="208">
        <v>0</v>
      </c>
      <c r="H105" s="209">
        <v>0</v>
      </c>
      <c r="I105" s="210">
        <v>0</v>
      </c>
      <c r="J105" s="211">
        <v>0</v>
      </c>
      <c r="K105" s="208">
        <v>0</v>
      </c>
      <c r="L105" s="209">
        <v>0</v>
      </c>
      <c r="M105" s="209">
        <v>0</v>
      </c>
      <c r="N105" s="209">
        <v>12956</v>
      </c>
      <c r="O105" s="212">
        <v>12956</v>
      </c>
      <c r="P105" s="213">
        <v>12956</v>
      </c>
      <c r="Q105" s="209">
        <v>0</v>
      </c>
      <c r="R105" s="211">
        <v>0</v>
      </c>
    </row>
    <row r="106" spans="2:18">
      <c r="B106" s="214" t="s">
        <v>20</v>
      </c>
      <c r="C106" s="215">
        <v>40837</v>
      </c>
      <c r="D106" s="216">
        <v>23946</v>
      </c>
      <c r="E106" s="216">
        <v>72444</v>
      </c>
      <c r="F106" s="217">
        <v>137227</v>
      </c>
      <c r="G106" s="215">
        <v>10926</v>
      </c>
      <c r="H106" s="216">
        <v>0</v>
      </c>
      <c r="I106" s="218">
        <v>10926</v>
      </c>
      <c r="J106" s="219">
        <v>148153</v>
      </c>
      <c r="K106" s="215">
        <v>0</v>
      </c>
      <c r="L106" s="216">
        <v>0</v>
      </c>
      <c r="M106" s="216">
        <v>0</v>
      </c>
      <c r="N106" s="216">
        <v>0</v>
      </c>
      <c r="O106" s="217">
        <v>0</v>
      </c>
      <c r="P106" s="220">
        <v>148153</v>
      </c>
      <c r="Q106" s="216">
        <v>0</v>
      </c>
      <c r="R106" s="219">
        <v>148153</v>
      </c>
    </row>
    <row r="107" spans="2:18">
      <c r="B107" s="204" t="s">
        <v>23</v>
      </c>
      <c r="C107" s="208">
        <v>0</v>
      </c>
      <c r="D107" s="209">
        <v>9107</v>
      </c>
      <c r="E107" s="209">
        <v>42445</v>
      </c>
      <c r="F107" s="212">
        <v>51552</v>
      </c>
      <c r="G107" s="208">
        <v>0</v>
      </c>
      <c r="H107" s="209">
        <v>0</v>
      </c>
      <c r="I107" s="210">
        <v>0</v>
      </c>
      <c r="J107" s="211">
        <v>51552</v>
      </c>
      <c r="K107" s="208">
        <v>0</v>
      </c>
      <c r="L107" s="209">
        <v>0</v>
      </c>
      <c r="M107" s="209">
        <v>0</v>
      </c>
      <c r="N107" s="209">
        <v>0</v>
      </c>
      <c r="O107" s="212">
        <v>0</v>
      </c>
      <c r="P107" s="213">
        <v>51552</v>
      </c>
      <c r="Q107" s="209">
        <v>0</v>
      </c>
      <c r="R107" s="211">
        <v>51552</v>
      </c>
    </row>
    <row r="108" spans="2:18">
      <c r="B108" s="214" t="s">
        <v>613</v>
      </c>
      <c r="C108" s="215">
        <v>0</v>
      </c>
      <c r="D108" s="216">
        <v>0</v>
      </c>
      <c r="E108" s="216">
        <v>0</v>
      </c>
      <c r="F108" s="217">
        <v>0</v>
      </c>
      <c r="G108" s="215">
        <v>0</v>
      </c>
      <c r="H108" s="216">
        <v>0</v>
      </c>
      <c r="I108" s="218">
        <v>0</v>
      </c>
      <c r="J108" s="219">
        <v>0</v>
      </c>
      <c r="K108" s="215">
        <v>0</v>
      </c>
      <c r="L108" s="216">
        <v>0</v>
      </c>
      <c r="M108" s="216">
        <v>0</v>
      </c>
      <c r="N108" s="216">
        <v>0</v>
      </c>
      <c r="O108" s="217">
        <v>0</v>
      </c>
      <c r="P108" s="220">
        <v>0</v>
      </c>
      <c r="Q108" s="216">
        <v>0</v>
      </c>
      <c r="R108" s="219">
        <v>0</v>
      </c>
    </row>
    <row r="109" spans="2:18">
      <c r="B109" s="204" t="s">
        <v>532</v>
      </c>
      <c r="C109" s="208">
        <v>3</v>
      </c>
      <c r="D109" s="209">
        <v>0</v>
      </c>
      <c r="E109" s="209">
        <v>3860</v>
      </c>
      <c r="F109" s="212">
        <v>3863</v>
      </c>
      <c r="G109" s="208">
        <v>0</v>
      </c>
      <c r="H109" s="209">
        <v>0</v>
      </c>
      <c r="I109" s="210">
        <v>0</v>
      </c>
      <c r="J109" s="211">
        <v>3863</v>
      </c>
      <c r="K109" s="208">
        <v>0</v>
      </c>
      <c r="L109" s="209">
        <v>0</v>
      </c>
      <c r="M109" s="209"/>
      <c r="N109" s="209"/>
      <c r="O109" s="212">
        <v>0</v>
      </c>
      <c r="P109" s="213">
        <v>3863</v>
      </c>
      <c r="Q109" s="209"/>
      <c r="R109" s="211">
        <v>3863</v>
      </c>
    </row>
    <row r="110" spans="2:18">
      <c r="B110" s="214" t="s">
        <v>105</v>
      </c>
      <c r="C110" s="215">
        <v>2926</v>
      </c>
      <c r="D110" s="216">
        <v>32921</v>
      </c>
      <c r="E110" s="216">
        <v>66921</v>
      </c>
      <c r="F110" s="217">
        <v>102768</v>
      </c>
      <c r="G110" s="215">
        <v>0</v>
      </c>
      <c r="H110" s="216">
        <v>0</v>
      </c>
      <c r="I110" s="218">
        <v>0</v>
      </c>
      <c r="J110" s="219">
        <v>102768</v>
      </c>
      <c r="K110" s="215">
        <v>0</v>
      </c>
      <c r="L110" s="216">
        <v>0</v>
      </c>
      <c r="M110" s="216">
        <v>0</v>
      </c>
      <c r="N110" s="216">
        <v>0</v>
      </c>
      <c r="O110" s="217">
        <v>0</v>
      </c>
      <c r="P110" s="220">
        <v>102768</v>
      </c>
      <c r="Q110" s="216">
        <v>0</v>
      </c>
      <c r="R110" s="219">
        <v>102768</v>
      </c>
    </row>
    <row r="111" spans="2:18">
      <c r="B111" s="204" t="s">
        <v>546</v>
      </c>
      <c r="C111" s="208">
        <v>0</v>
      </c>
      <c r="D111" s="209">
        <v>0</v>
      </c>
      <c r="E111" s="209">
        <v>835</v>
      </c>
      <c r="F111" s="212">
        <v>835</v>
      </c>
      <c r="G111" s="208">
        <v>0</v>
      </c>
      <c r="H111" s="209">
        <v>0</v>
      </c>
      <c r="I111" s="210">
        <v>0</v>
      </c>
      <c r="J111" s="211">
        <v>835</v>
      </c>
      <c r="K111" s="208">
        <v>0</v>
      </c>
      <c r="L111" s="209">
        <v>0</v>
      </c>
      <c r="M111" s="209"/>
      <c r="N111" s="209"/>
      <c r="O111" s="212">
        <v>0</v>
      </c>
      <c r="P111" s="213">
        <v>835</v>
      </c>
      <c r="Q111" s="209"/>
      <c r="R111" s="211">
        <v>835</v>
      </c>
    </row>
    <row r="112" spans="2:18">
      <c r="B112" s="214" t="s">
        <v>603</v>
      </c>
      <c r="C112" s="215">
        <v>1</v>
      </c>
      <c r="D112" s="216">
        <v>0</v>
      </c>
      <c r="E112" s="216">
        <v>0</v>
      </c>
      <c r="F112" s="217">
        <v>1</v>
      </c>
      <c r="G112" s="215">
        <v>0</v>
      </c>
      <c r="H112" s="216">
        <v>0</v>
      </c>
      <c r="I112" s="218">
        <v>0</v>
      </c>
      <c r="J112" s="219">
        <v>1</v>
      </c>
      <c r="K112" s="215">
        <v>0</v>
      </c>
      <c r="L112" s="216">
        <v>0</v>
      </c>
      <c r="M112" s="216"/>
      <c r="N112" s="216"/>
      <c r="O112" s="217">
        <v>0</v>
      </c>
      <c r="P112" s="220">
        <v>1</v>
      </c>
      <c r="Q112" s="216"/>
      <c r="R112" s="219">
        <v>1</v>
      </c>
    </row>
    <row r="113" spans="2:18">
      <c r="B113" s="204" t="s">
        <v>601</v>
      </c>
      <c r="C113" s="208">
        <v>1</v>
      </c>
      <c r="D113" s="209">
        <v>0</v>
      </c>
      <c r="E113" s="209">
        <v>0</v>
      </c>
      <c r="F113" s="212">
        <v>1</v>
      </c>
      <c r="G113" s="208">
        <v>0</v>
      </c>
      <c r="H113" s="209">
        <v>0</v>
      </c>
      <c r="I113" s="210">
        <v>0</v>
      </c>
      <c r="J113" s="211">
        <v>1</v>
      </c>
      <c r="K113" s="208">
        <v>0</v>
      </c>
      <c r="L113" s="209">
        <v>0</v>
      </c>
      <c r="M113" s="209"/>
      <c r="N113" s="209"/>
      <c r="O113" s="212">
        <v>0</v>
      </c>
      <c r="P113" s="213">
        <v>1</v>
      </c>
      <c r="Q113" s="209"/>
      <c r="R113" s="211">
        <v>1</v>
      </c>
    </row>
    <row r="114" spans="2:18">
      <c r="B114" s="214" t="s">
        <v>582</v>
      </c>
      <c r="C114" s="215">
        <v>0</v>
      </c>
      <c r="D114" s="216">
        <v>0</v>
      </c>
      <c r="E114" s="216">
        <v>0</v>
      </c>
      <c r="F114" s="217">
        <v>0</v>
      </c>
      <c r="G114" s="215">
        <v>0</v>
      </c>
      <c r="H114" s="216">
        <v>0</v>
      </c>
      <c r="I114" s="218">
        <v>0</v>
      </c>
      <c r="J114" s="219">
        <v>0</v>
      </c>
      <c r="K114" s="215">
        <v>0</v>
      </c>
      <c r="L114" s="216">
        <v>4</v>
      </c>
      <c r="M114" s="216"/>
      <c r="N114" s="216"/>
      <c r="O114" s="217">
        <v>4</v>
      </c>
      <c r="P114" s="220">
        <v>4</v>
      </c>
      <c r="Q114" s="216"/>
      <c r="R114" s="219">
        <v>0</v>
      </c>
    </row>
    <row r="115" spans="2:18">
      <c r="B115" s="204" t="s">
        <v>580</v>
      </c>
      <c r="C115" s="208">
        <v>1</v>
      </c>
      <c r="D115" s="209">
        <v>0</v>
      </c>
      <c r="E115" s="209">
        <v>0</v>
      </c>
      <c r="F115" s="212">
        <v>1</v>
      </c>
      <c r="G115" s="208">
        <v>0</v>
      </c>
      <c r="H115" s="209">
        <v>0</v>
      </c>
      <c r="I115" s="210">
        <v>0</v>
      </c>
      <c r="J115" s="211">
        <v>1</v>
      </c>
      <c r="K115" s="208">
        <v>0</v>
      </c>
      <c r="L115" s="209">
        <v>4</v>
      </c>
      <c r="M115" s="209"/>
      <c r="N115" s="209"/>
      <c r="O115" s="212">
        <v>4</v>
      </c>
      <c r="P115" s="213">
        <v>5</v>
      </c>
      <c r="Q115" s="209">
        <v>2293</v>
      </c>
      <c r="R115" s="211">
        <v>2294</v>
      </c>
    </row>
    <row r="116" spans="2:18">
      <c r="B116" s="214" t="s">
        <v>617</v>
      </c>
      <c r="C116" s="215">
        <v>0</v>
      </c>
      <c r="D116" s="216">
        <v>0</v>
      </c>
      <c r="E116" s="216">
        <v>0</v>
      </c>
      <c r="F116" s="217">
        <v>0</v>
      </c>
      <c r="G116" s="215">
        <v>0</v>
      </c>
      <c r="H116" s="216">
        <v>0</v>
      </c>
      <c r="I116" s="218">
        <v>0</v>
      </c>
      <c r="J116" s="219">
        <v>0</v>
      </c>
      <c r="K116" s="215">
        <v>0</v>
      </c>
      <c r="L116" s="216">
        <v>0</v>
      </c>
      <c r="M116" s="216"/>
      <c r="N116" s="216"/>
      <c r="O116" s="217">
        <v>0</v>
      </c>
      <c r="P116" s="220">
        <v>0</v>
      </c>
      <c r="Q116" s="216">
        <v>5</v>
      </c>
      <c r="R116" s="219">
        <v>5</v>
      </c>
    </row>
    <row r="117" spans="2:18">
      <c r="B117" s="204" t="s">
        <v>490</v>
      </c>
      <c r="C117" s="208">
        <v>0</v>
      </c>
      <c r="D117" s="209">
        <v>19231</v>
      </c>
      <c r="E117" s="209">
        <v>18104</v>
      </c>
      <c r="F117" s="212">
        <v>37335</v>
      </c>
      <c r="G117" s="208">
        <v>0</v>
      </c>
      <c r="H117" s="209">
        <v>0</v>
      </c>
      <c r="I117" s="210">
        <v>0</v>
      </c>
      <c r="J117" s="211">
        <v>37335</v>
      </c>
      <c r="K117" s="208">
        <v>0</v>
      </c>
      <c r="L117" s="209">
        <v>0</v>
      </c>
      <c r="M117" s="209"/>
      <c r="N117" s="209"/>
      <c r="O117" s="212">
        <v>0</v>
      </c>
      <c r="P117" s="213">
        <v>37335</v>
      </c>
      <c r="Q117" s="209"/>
      <c r="R117" s="211">
        <v>37335</v>
      </c>
    </row>
    <row r="118" spans="2:18">
      <c r="B118" s="214" t="s">
        <v>138</v>
      </c>
      <c r="C118" s="215">
        <v>9</v>
      </c>
      <c r="D118" s="216">
        <v>177310</v>
      </c>
      <c r="E118" s="216">
        <v>689279</v>
      </c>
      <c r="F118" s="217">
        <v>866598</v>
      </c>
      <c r="G118" s="215">
        <v>499008</v>
      </c>
      <c r="H118" s="216">
        <v>27972</v>
      </c>
      <c r="I118" s="218">
        <v>526980</v>
      </c>
      <c r="J118" s="219">
        <v>1393578</v>
      </c>
      <c r="K118" s="215">
        <v>5773</v>
      </c>
      <c r="L118" s="216">
        <v>0</v>
      </c>
      <c r="M118" s="216">
        <v>0</v>
      </c>
      <c r="N118" s="216">
        <v>874305</v>
      </c>
      <c r="O118" s="217">
        <v>880078</v>
      </c>
      <c r="P118" s="220">
        <v>2273656</v>
      </c>
      <c r="Q118" s="216">
        <v>594038</v>
      </c>
      <c r="R118" s="219">
        <v>1987616</v>
      </c>
    </row>
    <row r="119" spans="2:18">
      <c r="B119" s="204" t="s">
        <v>469</v>
      </c>
      <c r="C119" s="208">
        <v>20103</v>
      </c>
      <c r="D119" s="209">
        <v>27</v>
      </c>
      <c r="E119" s="209">
        <v>24579</v>
      </c>
      <c r="F119" s="212">
        <v>44709</v>
      </c>
      <c r="G119" s="208">
        <v>0</v>
      </c>
      <c r="H119" s="209">
        <v>0</v>
      </c>
      <c r="I119" s="210">
        <v>0</v>
      </c>
      <c r="J119" s="211">
        <v>44709</v>
      </c>
      <c r="K119" s="208">
        <v>0</v>
      </c>
      <c r="L119" s="209">
        <v>0</v>
      </c>
      <c r="M119" s="209">
        <v>0</v>
      </c>
      <c r="N119" s="209">
        <v>157281</v>
      </c>
      <c r="O119" s="212">
        <v>157281</v>
      </c>
      <c r="P119" s="213">
        <v>201990</v>
      </c>
      <c r="Q119" s="209">
        <v>0</v>
      </c>
      <c r="R119" s="211">
        <v>44709</v>
      </c>
    </row>
    <row r="120" spans="2:18">
      <c r="B120" s="214" t="s">
        <v>519</v>
      </c>
      <c r="C120" s="215">
        <v>0</v>
      </c>
      <c r="D120" s="216">
        <v>22</v>
      </c>
      <c r="E120" s="216">
        <v>11002</v>
      </c>
      <c r="F120" s="217">
        <v>11024</v>
      </c>
      <c r="G120" s="215">
        <v>0</v>
      </c>
      <c r="H120" s="216">
        <v>0</v>
      </c>
      <c r="I120" s="218">
        <v>0</v>
      </c>
      <c r="J120" s="219">
        <v>11024</v>
      </c>
      <c r="K120" s="215">
        <v>0</v>
      </c>
      <c r="L120" s="216">
        <v>0</v>
      </c>
      <c r="M120" s="216">
        <v>0</v>
      </c>
      <c r="N120" s="216">
        <v>0</v>
      </c>
      <c r="O120" s="217">
        <v>0</v>
      </c>
      <c r="P120" s="220">
        <v>11024</v>
      </c>
      <c r="Q120" s="216">
        <v>0</v>
      </c>
      <c r="R120" s="219">
        <v>11024</v>
      </c>
    </row>
    <row r="121" spans="2:18">
      <c r="B121" s="204" t="s">
        <v>605</v>
      </c>
      <c r="C121" s="208">
        <v>0</v>
      </c>
      <c r="D121" s="209">
        <v>0</v>
      </c>
      <c r="E121" s="209">
        <v>1</v>
      </c>
      <c r="F121" s="212">
        <v>1</v>
      </c>
      <c r="G121" s="208">
        <v>0</v>
      </c>
      <c r="H121" s="209">
        <v>0</v>
      </c>
      <c r="I121" s="210">
        <v>0</v>
      </c>
      <c r="J121" s="211">
        <v>1</v>
      </c>
      <c r="K121" s="208">
        <v>0</v>
      </c>
      <c r="L121" s="209">
        <v>0</v>
      </c>
      <c r="M121" s="209"/>
      <c r="N121" s="209"/>
      <c r="O121" s="212">
        <v>0</v>
      </c>
      <c r="P121" s="213">
        <v>1</v>
      </c>
      <c r="Q121" s="209"/>
      <c r="R121" s="211">
        <v>1</v>
      </c>
    </row>
    <row r="122" spans="2:18">
      <c r="B122" s="214" t="s">
        <v>495</v>
      </c>
      <c r="C122" s="215">
        <v>0</v>
      </c>
      <c r="D122" s="216">
        <v>10983</v>
      </c>
      <c r="E122" s="216">
        <v>15805</v>
      </c>
      <c r="F122" s="217">
        <v>26788</v>
      </c>
      <c r="G122" s="215">
        <v>0</v>
      </c>
      <c r="H122" s="216">
        <v>0</v>
      </c>
      <c r="I122" s="218">
        <v>0</v>
      </c>
      <c r="J122" s="219">
        <v>26788</v>
      </c>
      <c r="K122" s="215">
        <v>0</v>
      </c>
      <c r="L122" s="216">
        <v>0</v>
      </c>
      <c r="M122" s="216"/>
      <c r="N122" s="216"/>
      <c r="O122" s="217">
        <v>0</v>
      </c>
      <c r="P122" s="220">
        <v>26788</v>
      </c>
      <c r="Q122" s="216"/>
      <c r="R122" s="219">
        <v>26788</v>
      </c>
    </row>
    <row r="123" spans="2:18" ht="15.75" thickBot="1">
      <c r="B123" s="221" t="s">
        <v>108</v>
      </c>
      <c r="C123" s="222">
        <v>11080</v>
      </c>
      <c r="D123" s="223">
        <v>24236</v>
      </c>
      <c r="E123" s="223">
        <v>65717</v>
      </c>
      <c r="F123" s="224">
        <v>101033</v>
      </c>
      <c r="G123" s="222">
        <v>2427</v>
      </c>
      <c r="H123" s="223">
        <v>0</v>
      </c>
      <c r="I123" s="225">
        <v>2427</v>
      </c>
      <c r="J123" s="226">
        <v>103460</v>
      </c>
      <c r="K123" s="222">
        <v>0</v>
      </c>
      <c r="L123" s="223">
        <v>0</v>
      </c>
      <c r="M123" s="223">
        <v>0</v>
      </c>
      <c r="N123" s="223">
        <v>0</v>
      </c>
      <c r="O123" s="224">
        <v>0</v>
      </c>
      <c r="P123" s="227">
        <v>103460</v>
      </c>
      <c r="Q123" s="223">
        <v>0</v>
      </c>
      <c r="R123" s="226">
        <v>103460</v>
      </c>
    </row>
    <row r="124" spans="2:18" ht="15.75" thickBot="1">
      <c r="B124" s="228" t="s">
        <v>9</v>
      </c>
      <c r="C124" s="229">
        <v>2225294</v>
      </c>
      <c r="D124" s="230">
        <v>2323436</v>
      </c>
      <c r="E124" s="230">
        <v>9515720</v>
      </c>
      <c r="F124" s="231">
        <v>14064450</v>
      </c>
      <c r="G124" s="229">
        <v>3060536</v>
      </c>
      <c r="H124" s="230">
        <v>13028690</v>
      </c>
      <c r="I124" s="232">
        <v>16089226</v>
      </c>
      <c r="J124" s="233">
        <v>30153676</v>
      </c>
      <c r="K124" s="229">
        <v>99352</v>
      </c>
      <c r="L124" s="230">
        <v>769</v>
      </c>
      <c r="M124" s="230">
        <v>2282798</v>
      </c>
      <c r="N124" s="230">
        <v>4711220</v>
      </c>
      <c r="O124" s="231">
        <v>7094139</v>
      </c>
      <c r="P124" s="234">
        <v>37247815</v>
      </c>
      <c r="Q124" s="230">
        <v>5758159</v>
      </c>
      <c r="R124" s="233">
        <v>35911835</v>
      </c>
    </row>
    <row r="127" spans="2:18" ht="156" customHeight="1">
      <c r="B127" s="568" t="s">
        <v>817</v>
      </c>
      <c r="C127" s="568"/>
      <c r="D127" s="568"/>
      <c r="E127" s="568"/>
      <c r="F127" s="568"/>
      <c r="G127" s="568"/>
      <c r="H127" s="568"/>
      <c r="I127" s="568"/>
      <c r="J127" s="568"/>
      <c r="K127" s="568"/>
    </row>
    <row r="128" spans="2:18">
      <c r="B128" s="569" t="s">
        <v>659</v>
      </c>
      <c r="C128" s="569"/>
      <c r="D128" s="569"/>
      <c r="E128" s="569"/>
      <c r="F128" s="569"/>
      <c r="G128" s="569"/>
      <c r="H128" s="569"/>
      <c r="I128" s="569"/>
      <c r="J128" s="569"/>
      <c r="K128" s="569"/>
    </row>
    <row r="129" spans="2:11">
      <c r="B129" s="21"/>
      <c r="C129" s="21"/>
      <c r="D129" s="21"/>
      <c r="E129" s="21"/>
      <c r="F129" s="21"/>
      <c r="G129" s="21"/>
      <c r="H129" s="21"/>
      <c r="I129" s="21"/>
      <c r="J129" s="21"/>
      <c r="K129" s="21"/>
    </row>
    <row r="130" spans="2:11">
      <c r="B130" t="s">
        <v>656</v>
      </c>
    </row>
    <row r="131" spans="2:11">
      <c r="B131" s="4" t="s">
        <v>200</v>
      </c>
    </row>
    <row r="132" spans="2:11">
      <c r="B132" s="4" t="s">
        <v>184</v>
      </c>
    </row>
    <row r="134" spans="2:11">
      <c r="B134" s="4" t="s">
        <v>660</v>
      </c>
    </row>
  </sheetData>
  <autoFilter ref="B6:R6" xr:uid="{855E1DEC-7150-42E6-B3DC-EE17541E5BC1}"/>
  <mergeCells count="5">
    <mergeCell ref="C5:F5"/>
    <mergeCell ref="G5:I5"/>
    <mergeCell ref="K5:O5"/>
    <mergeCell ref="B127:K127"/>
    <mergeCell ref="B128:K128"/>
  </mergeCells>
  <hyperlinks>
    <hyperlink ref="B131" r:id="rId1" xr:uid="{8C8A7417-994E-4198-AA69-464D272B4498}"/>
    <hyperlink ref="B132" r:id="rId2" xr:uid="{1BC92711-0542-4DDC-BE41-AF9E752C2F26}"/>
    <hyperlink ref="B134" r:id="rId3" display="See related CHCF resource, California Health Insurers, Enrollment -- 2023 Edition, including Enrollment Database and quick reference guide." xr:uid="{CCA4F1DD-F2B7-423F-9925-66E673EB76A5}"/>
    <hyperlink ref="B128" r:id="rId4" xr:uid="{B04F9B7A-EEFA-44D0-B9DA-D465CC8752DE}"/>
  </hyperlinks>
  <pageMargins left="0.25" right="0.25" top="0.75" bottom="0.75" header="0.3" footer="0.3"/>
  <pageSetup paperSize="5" orientation="landscape" r:id="rId5"/>
  <headerFooter>
    <oddFooter xml:space="preserve">&amp;L&amp;8California Health Care Foundation&amp;R&amp;8  California Health Insurance Enrollment Database, Dec 2019&amp;11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724AF-521C-4666-B979-D40C2B25EF91}">
  <sheetPr>
    <tabColor theme="6"/>
  </sheetPr>
  <dimension ref="A1:V173"/>
  <sheetViews>
    <sheetView topLeftCell="A150" workbookViewId="0">
      <selection activeCell="B165" sqref="B165:G165"/>
    </sheetView>
  </sheetViews>
  <sheetFormatPr defaultRowHeight="15"/>
  <cols>
    <col min="1" max="1" width="2.85546875" customWidth="1"/>
    <col min="2" max="3" width="29.7109375" customWidth="1"/>
    <col min="4" max="4" width="10.85546875" bestFit="1" customWidth="1"/>
    <col min="5" max="5" width="13.140625" bestFit="1" customWidth="1"/>
    <col min="6" max="6" width="11.140625" customWidth="1"/>
    <col min="7" max="7" width="12.5703125" customWidth="1"/>
    <col min="8" max="8" width="11.85546875" customWidth="1"/>
    <col min="9" max="9" width="10.28515625" customWidth="1"/>
    <col min="10" max="10" width="13.42578125" customWidth="1"/>
    <col min="11" max="11" width="14.5703125" bestFit="1" customWidth="1"/>
    <col min="12" max="12" width="11.85546875" customWidth="1"/>
    <col min="13" max="13" width="11.5703125" bestFit="1" customWidth="1"/>
    <col min="14" max="14" width="9.85546875" bestFit="1" customWidth="1"/>
    <col min="15" max="15" width="10.140625" bestFit="1" customWidth="1"/>
    <col min="16" max="16" width="10.7109375" customWidth="1"/>
    <col min="17" max="17" width="9.85546875" bestFit="1" customWidth="1"/>
    <col min="18" max="18" width="11.28515625" bestFit="1" customWidth="1"/>
    <col min="19" max="19" width="9.85546875" bestFit="1" customWidth="1"/>
    <col min="20" max="20" width="11.85546875" customWidth="1"/>
    <col min="22" max="22" width="11.28515625" bestFit="1" customWidth="1"/>
  </cols>
  <sheetData>
    <row r="1" spans="1:22" s="1" customFormat="1" ht="18.75">
      <c r="A1" s="1" t="s">
        <v>663</v>
      </c>
    </row>
    <row r="2" spans="1:22">
      <c r="B2" t="s">
        <v>624</v>
      </c>
    </row>
    <row r="3" spans="1:22" ht="15.75" thickBot="1">
      <c r="C3" s="203" t="s">
        <v>623</v>
      </c>
    </row>
    <row r="4" spans="1:22" s="3" customFormat="1" ht="15.75" thickBot="1">
      <c r="E4" s="575" t="s">
        <v>168</v>
      </c>
      <c r="F4" s="576"/>
      <c r="G4" s="576"/>
      <c r="H4" s="576"/>
      <c r="I4" s="575" t="s">
        <v>430</v>
      </c>
      <c r="J4" s="576"/>
      <c r="K4" s="576"/>
      <c r="L4" s="280" t="s">
        <v>169</v>
      </c>
      <c r="M4" s="576" t="s">
        <v>431</v>
      </c>
      <c r="N4" s="576"/>
      <c r="O4" s="576"/>
      <c r="P4" s="576"/>
      <c r="Q4" s="577"/>
      <c r="R4" s="237"/>
      <c r="S4" s="237"/>
      <c r="T4" s="238"/>
    </row>
    <row r="5" spans="1:22" s="3" customFormat="1" ht="60.75" thickBot="1">
      <c r="B5" s="236" t="s">
        <v>432</v>
      </c>
      <c r="C5" s="249" t="s">
        <v>433</v>
      </c>
      <c r="D5" s="250" t="s">
        <v>434</v>
      </c>
      <c r="E5" s="281" t="s">
        <v>2</v>
      </c>
      <c r="F5" s="281" t="s">
        <v>435</v>
      </c>
      <c r="G5" s="282" t="s">
        <v>436</v>
      </c>
      <c r="H5" s="283" t="s">
        <v>5</v>
      </c>
      <c r="I5" s="284" t="s">
        <v>437</v>
      </c>
      <c r="J5" s="283" t="s">
        <v>163</v>
      </c>
      <c r="K5" s="283" t="s">
        <v>438</v>
      </c>
      <c r="L5" s="285" t="s">
        <v>439</v>
      </c>
      <c r="M5" s="245" t="s">
        <v>213</v>
      </c>
      <c r="N5" s="246" t="s">
        <v>440</v>
      </c>
      <c r="O5" s="246" t="s">
        <v>131</v>
      </c>
      <c r="P5" s="286" t="s">
        <v>441</v>
      </c>
      <c r="Q5" s="235" t="s">
        <v>7</v>
      </c>
      <c r="R5" s="287" t="s">
        <v>8</v>
      </c>
      <c r="S5" s="281" t="s">
        <v>442</v>
      </c>
      <c r="T5" s="288" t="s">
        <v>156</v>
      </c>
    </row>
    <row r="6" spans="1:22">
      <c r="B6" s="253" t="s">
        <v>9</v>
      </c>
      <c r="C6" s="20"/>
      <c r="D6" s="3"/>
      <c r="E6" s="254">
        <v>2225294</v>
      </c>
      <c r="F6" s="255">
        <v>2323436</v>
      </c>
      <c r="G6" s="256">
        <v>9515720</v>
      </c>
      <c r="H6" s="257">
        <v>14064450</v>
      </c>
      <c r="I6" s="258">
        <v>3060536</v>
      </c>
      <c r="J6" s="257">
        <v>13028690</v>
      </c>
      <c r="K6" s="255">
        <v>16089226</v>
      </c>
      <c r="L6" s="259">
        <v>30153676</v>
      </c>
      <c r="M6" s="258">
        <v>99352</v>
      </c>
      <c r="N6" s="257">
        <v>769</v>
      </c>
      <c r="O6" s="257">
        <v>2282798</v>
      </c>
      <c r="P6" s="260">
        <v>4711220</v>
      </c>
      <c r="Q6" s="257">
        <v>7094139</v>
      </c>
      <c r="R6" s="261">
        <v>37247815</v>
      </c>
      <c r="S6" s="255">
        <v>5758159</v>
      </c>
      <c r="T6" s="262">
        <v>35911835</v>
      </c>
      <c r="V6" s="10"/>
    </row>
    <row r="7" spans="1:22">
      <c r="B7" s="263" t="s">
        <v>443</v>
      </c>
      <c r="C7" s="8" t="s">
        <v>10</v>
      </c>
      <c r="D7" t="s">
        <v>1</v>
      </c>
      <c r="E7" s="264">
        <v>762112</v>
      </c>
      <c r="F7" s="10">
        <v>816903</v>
      </c>
      <c r="G7" s="265">
        <v>5322428</v>
      </c>
      <c r="H7" s="10">
        <v>6901443</v>
      </c>
      <c r="I7" s="264">
        <v>1263719</v>
      </c>
      <c r="J7" s="10">
        <v>187327</v>
      </c>
      <c r="K7" s="10">
        <v>1451046</v>
      </c>
      <c r="L7" s="266">
        <v>8352489</v>
      </c>
      <c r="M7" s="264">
        <v>0</v>
      </c>
      <c r="N7" s="10">
        <v>0</v>
      </c>
      <c r="O7" s="10">
        <v>342376</v>
      </c>
      <c r="P7" s="265">
        <v>704442</v>
      </c>
      <c r="Q7" s="10">
        <v>1046818</v>
      </c>
      <c r="R7" s="267">
        <v>9399307</v>
      </c>
      <c r="S7" s="10">
        <v>0</v>
      </c>
      <c r="T7" s="268">
        <v>8352489</v>
      </c>
    </row>
    <row r="8" spans="1:22">
      <c r="B8" s="263" t="s">
        <v>52</v>
      </c>
      <c r="C8" s="8" t="s">
        <v>334</v>
      </c>
      <c r="D8" t="s">
        <v>1</v>
      </c>
      <c r="E8" s="264">
        <v>190520</v>
      </c>
      <c r="F8" s="10">
        <v>484033</v>
      </c>
      <c r="G8" s="265">
        <v>1263797</v>
      </c>
      <c r="H8" s="10">
        <v>1938350</v>
      </c>
      <c r="I8" s="264">
        <v>147997</v>
      </c>
      <c r="J8" s="10">
        <v>0</v>
      </c>
      <c r="K8" s="10">
        <v>147997</v>
      </c>
      <c r="L8" s="266">
        <v>2086347</v>
      </c>
      <c r="M8" s="264">
        <v>0</v>
      </c>
      <c r="N8" s="10">
        <v>0</v>
      </c>
      <c r="O8" s="10">
        <v>270309</v>
      </c>
      <c r="P8" s="265">
        <v>487729</v>
      </c>
      <c r="Q8" s="10">
        <v>758038</v>
      </c>
      <c r="R8" s="267">
        <v>2844385</v>
      </c>
      <c r="S8" s="10">
        <v>0</v>
      </c>
      <c r="T8" s="268">
        <v>2086347</v>
      </c>
    </row>
    <row r="9" spans="1:22">
      <c r="B9" s="263" t="s">
        <v>444</v>
      </c>
      <c r="C9" s="8" t="s">
        <v>445</v>
      </c>
      <c r="D9" t="s">
        <v>1</v>
      </c>
      <c r="E9" s="264">
        <v>112720</v>
      </c>
      <c r="F9" s="10">
        <v>0</v>
      </c>
      <c r="G9" s="265">
        <v>0</v>
      </c>
      <c r="H9" s="10">
        <v>112720</v>
      </c>
      <c r="I9" s="264">
        <v>0</v>
      </c>
      <c r="J9" s="10">
        <v>2603252</v>
      </c>
      <c r="K9" s="10">
        <v>2603252</v>
      </c>
      <c r="L9" s="266">
        <v>2715972</v>
      </c>
      <c r="M9" s="264">
        <v>0</v>
      </c>
      <c r="N9" s="10">
        <v>0</v>
      </c>
      <c r="O9" s="10">
        <v>0</v>
      </c>
      <c r="P9" s="265">
        <v>0</v>
      </c>
      <c r="Q9" s="10">
        <v>0</v>
      </c>
      <c r="R9" s="267">
        <v>2715972</v>
      </c>
      <c r="S9" s="10">
        <v>0</v>
      </c>
      <c r="T9" s="268">
        <v>2715972</v>
      </c>
    </row>
    <row r="10" spans="1:22">
      <c r="B10" s="263" t="s">
        <v>176</v>
      </c>
      <c r="C10" s="8" t="s">
        <v>12</v>
      </c>
      <c r="D10" t="s">
        <v>1</v>
      </c>
      <c r="E10" s="264">
        <v>760131</v>
      </c>
      <c r="F10" s="10">
        <v>545755</v>
      </c>
      <c r="G10" s="265">
        <v>860184</v>
      </c>
      <c r="H10" s="10">
        <v>2166070</v>
      </c>
      <c r="I10" s="264">
        <v>148349</v>
      </c>
      <c r="J10" s="10">
        <v>0</v>
      </c>
      <c r="K10" s="10">
        <v>148349</v>
      </c>
      <c r="L10" s="266">
        <v>2314419</v>
      </c>
      <c r="M10" s="264">
        <v>0</v>
      </c>
      <c r="N10" s="10">
        <v>0</v>
      </c>
      <c r="O10" s="10">
        <v>279261</v>
      </c>
      <c r="P10" s="265">
        <v>0</v>
      </c>
      <c r="Q10" s="10">
        <v>279261</v>
      </c>
      <c r="R10" s="267">
        <v>2593680</v>
      </c>
      <c r="S10" s="10">
        <v>775081</v>
      </c>
      <c r="T10" s="268">
        <v>3089500</v>
      </c>
    </row>
    <row r="11" spans="1:22">
      <c r="B11" s="263" t="s">
        <v>446</v>
      </c>
      <c r="C11" s="8" t="s">
        <v>181</v>
      </c>
      <c r="D11" t="s">
        <v>1</v>
      </c>
      <c r="E11" s="264">
        <v>0</v>
      </c>
      <c r="F11" s="10">
        <v>0</v>
      </c>
      <c r="G11" s="265">
        <v>0</v>
      </c>
      <c r="H11" s="10">
        <v>0</v>
      </c>
      <c r="I11" s="264">
        <v>20015</v>
      </c>
      <c r="J11" s="10">
        <v>1659176</v>
      </c>
      <c r="K11" s="10">
        <v>1679191</v>
      </c>
      <c r="L11" s="266">
        <v>1679191</v>
      </c>
      <c r="M11" s="264">
        <v>0</v>
      </c>
      <c r="N11" s="10">
        <v>0</v>
      </c>
      <c r="O11" s="10">
        <v>0</v>
      </c>
      <c r="P11" s="265">
        <v>427879</v>
      </c>
      <c r="Q11" s="10">
        <v>427879</v>
      </c>
      <c r="R11" s="267">
        <v>2107070</v>
      </c>
      <c r="S11" s="10">
        <v>0</v>
      </c>
      <c r="T11" s="268">
        <v>1679191</v>
      </c>
    </row>
    <row r="12" spans="1:22">
      <c r="B12" s="263" t="s">
        <v>85</v>
      </c>
      <c r="C12" s="8" t="s">
        <v>447</v>
      </c>
      <c r="D12" t="s">
        <v>1</v>
      </c>
      <c r="E12" s="264">
        <v>0</v>
      </c>
      <c r="F12" s="10">
        <v>0</v>
      </c>
      <c r="G12" s="265">
        <v>0</v>
      </c>
      <c r="H12" s="10">
        <v>0</v>
      </c>
      <c r="I12" s="264">
        <v>0</v>
      </c>
      <c r="J12" s="10">
        <v>1607107</v>
      </c>
      <c r="K12" s="10">
        <v>1607107</v>
      </c>
      <c r="L12" s="266">
        <v>1607107</v>
      </c>
      <c r="M12" s="264">
        <v>0</v>
      </c>
      <c r="N12" s="10">
        <v>0</v>
      </c>
      <c r="O12" s="10">
        <v>0</v>
      </c>
      <c r="P12" s="265">
        <v>0</v>
      </c>
      <c r="Q12" s="10">
        <v>0</v>
      </c>
      <c r="R12" s="267">
        <v>1607107</v>
      </c>
      <c r="S12" s="10">
        <v>0</v>
      </c>
      <c r="T12" s="268">
        <v>1607107</v>
      </c>
    </row>
    <row r="13" spans="1:22">
      <c r="B13" s="263" t="s">
        <v>448</v>
      </c>
      <c r="C13" s="8" t="s">
        <v>334</v>
      </c>
      <c r="D13" t="s">
        <v>1</v>
      </c>
      <c r="E13" s="264">
        <v>0</v>
      </c>
      <c r="F13" s="10">
        <v>0</v>
      </c>
      <c r="G13" s="265">
        <v>0</v>
      </c>
      <c r="H13" s="10">
        <v>0</v>
      </c>
      <c r="I13" s="264">
        <v>0</v>
      </c>
      <c r="J13" s="10">
        <v>972738</v>
      </c>
      <c r="K13" s="10">
        <v>972738</v>
      </c>
      <c r="L13" s="266">
        <v>972738</v>
      </c>
      <c r="M13" s="264">
        <v>0</v>
      </c>
      <c r="N13" s="10">
        <v>0</v>
      </c>
      <c r="O13" s="10">
        <v>3266</v>
      </c>
      <c r="P13" s="265">
        <v>0</v>
      </c>
      <c r="Q13" s="10">
        <v>3266</v>
      </c>
      <c r="R13" s="267">
        <v>976004</v>
      </c>
      <c r="S13" s="10">
        <v>0</v>
      </c>
      <c r="T13" s="268">
        <v>972738</v>
      </c>
    </row>
    <row r="14" spans="1:22">
      <c r="B14" s="263" t="s">
        <v>58</v>
      </c>
      <c r="C14" s="8" t="s">
        <v>15</v>
      </c>
      <c r="D14" t="s">
        <v>1</v>
      </c>
      <c r="E14" s="264">
        <v>0</v>
      </c>
      <c r="F14" s="10">
        <v>0</v>
      </c>
      <c r="G14" s="265">
        <v>0</v>
      </c>
      <c r="H14" s="10">
        <v>0</v>
      </c>
      <c r="I14" s="264">
        <v>3067</v>
      </c>
      <c r="J14" s="10">
        <v>941471</v>
      </c>
      <c r="K14" s="10">
        <v>944538</v>
      </c>
      <c r="L14" s="266">
        <v>944538</v>
      </c>
      <c r="M14" s="264">
        <v>0</v>
      </c>
      <c r="N14" s="10">
        <v>0</v>
      </c>
      <c r="O14" s="10">
        <v>437</v>
      </c>
      <c r="P14" s="265">
        <v>0</v>
      </c>
      <c r="Q14" s="10">
        <v>437</v>
      </c>
      <c r="R14" s="267">
        <v>944975</v>
      </c>
      <c r="S14" s="10">
        <v>0</v>
      </c>
      <c r="T14" s="268">
        <v>944538</v>
      </c>
    </row>
    <row r="15" spans="1:22">
      <c r="B15" s="263" t="s">
        <v>449</v>
      </c>
      <c r="C15" s="8" t="s">
        <v>181</v>
      </c>
      <c r="D15" t="s">
        <v>1</v>
      </c>
      <c r="E15" s="264">
        <v>95322</v>
      </c>
      <c r="F15" s="10">
        <v>76477</v>
      </c>
      <c r="G15" s="265">
        <v>262970</v>
      </c>
      <c r="H15" s="10">
        <v>434769</v>
      </c>
      <c r="I15" s="264">
        <v>79511</v>
      </c>
      <c r="J15" s="10">
        <v>0</v>
      </c>
      <c r="K15" s="10">
        <v>79511</v>
      </c>
      <c r="L15" s="266">
        <v>514280</v>
      </c>
      <c r="M15" s="264">
        <v>0</v>
      </c>
      <c r="N15" s="10">
        <v>0</v>
      </c>
      <c r="O15" s="10">
        <v>403295</v>
      </c>
      <c r="P15" s="265">
        <v>0</v>
      </c>
      <c r="Q15" s="10">
        <v>403295</v>
      </c>
      <c r="R15" s="267">
        <v>917575</v>
      </c>
      <c r="S15" s="10">
        <v>0</v>
      </c>
      <c r="T15" s="268">
        <v>514280</v>
      </c>
    </row>
    <row r="16" spans="1:22">
      <c r="B16" s="263" t="s">
        <v>139</v>
      </c>
      <c r="C16" s="8" t="s">
        <v>138</v>
      </c>
      <c r="D16" t="s">
        <v>1</v>
      </c>
      <c r="E16" s="264">
        <v>2</v>
      </c>
      <c r="F16" s="10">
        <v>45253</v>
      </c>
      <c r="G16" s="265">
        <v>322962</v>
      </c>
      <c r="H16" s="10">
        <v>368217</v>
      </c>
      <c r="I16" s="264">
        <v>363924</v>
      </c>
      <c r="J16" s="10">
        <v>0</v>
      </c>
      <c r="K16" s="10">
        <v>363924</v>
      </c>
      <c r="L16" s="266">
        <v>732141</v>
      </c>
      <c r="M16" s="264">
        <v>0</v>
      </c>
      <c r="N16" s="10">
        <v>0</v>
      </c>
      <c r="O16" s="10">
        <v>0</v>
      </c>
      <c r="P16" s="265">
        <v>0</v>
      </c>
      <c r="Q16" s="10">
        <v>0</v>
      </c>
      <c r="R16" s="267">
        <v>732141</v>
      </c>
      <c r="S16" s="10">
        <v>0</v>
      </c>
      <c r="T16" s="268">
        <v>732141</v>
      </c>
    </row>
    <row r="17" spans="2:20">
      <c r="B17" s="263" t="s">
        <v>450</v>
      </c>
      <c r="C17" s="8" t="s">
        <v>451</v>
      </c>
      <c r="D17" t="s">
        <v>1</v>
      </c>
      <c r="E17" s="264">
        <v>0</v>
      </c>
      <c r="F17" s="10">
        <v>0</v>
      </c>
      <c r="G17" s="265">
        <v>0</v>
      </c>
      <c r="H17" s="10">
        <v>0</v>
      </c>
      <c r="I17" s="264">
        <v>0</v>
      </c>
      <c r="J17" s="10">
        <v>0</v>
      </c>
      <c r="K17" s="10">
        <v>0</v>
      </c>
      <c r="L17" s="266">
        <v>0</v>
      </c>
      <c r="M17" s="264">
        <v>0</v>
      </c>
      <c r="N17" s="10">
        <v>0</v>
      </c>
      <c r="O17" s="10">
        <v>0</v>
      </c>
      <c r="P17" s="265">
        <v>696561</v>
      </c>
      <c r="Q17" s="10">
        <v>696561</v>
      </c>
      <c r="R17" s="267">
        <v>696561</v>
      </c>
      <c r="S17" s="10">
        <v>0</v>
      </c>
      <c r="T17" s="268">
        <v>0</v>
      </c>
    </row>
    <row r="18" spans="2:20">
      <c r="B18" s="263" t="s">
        <v>452</v>
      </c>
      <c r="C18" s="8" t="s">
        <v>111</v>
      </c>
      <c r="D18" t="s">
        <v>1</v>
      </c>
      <c r="E18" s="264">
        <v>61940</v>
      </c>
      <c r="F18" s="10">
        <v>0</v>
      </c>
      <c r="G18" s="265">
        <v>0</v>
      </c>
      <c r="H18" s="10">
        <v>61940</v>
      </c>
      <c r="I18" s="264">
        <v>4161</v>
      </c>
      <c r="J18" s="10">
        <v>542632</v>
      </c>
      <c r="K18" s="10">
        <v>546793</v>
      </c>
      <c r="L18" s="266">
        <v>608733</v>
      </c>
      <c r="M18" s="264">
        <v>0</v>
      </c>
      <c r="N18" s="10">
        <v>0</v>
      </c>
      <c r="O18" s="10">
        <v>0</v>
      </c>
      <c r="P18" s="265">
        <v>81957</v>
      </c>
      <c r="Q18" s="10">
        <v>81957</v>
      </c>
      <c r="R18" s="267">
        <v>690690</v>
      </c>
      <c r="S18" s="10">
        <v>0</v>
      </c>
      <c r="T18" s="268">
        <v>608733</v>
      </c>
    </row>
    <row r="19" spans="2:20">
      <c r="B19" s="263" t="s">
        <v>453</v>
      </c>
      <c r="C19" s="8" t="s">
        <v>454</v>
      </c>
      <c r="D19" t="s">
        <v>1</v>
      </c>
      <c r="E19" s="264">
        <v>0</v>
      </c>
      <c r="F19" s="10">
        <v>0</v>
      </c>
      <c r="G19" s="265">
        <v>0</v>
      </c>
      <c r="H19" s="10">
        <v>0</v>
      </c>
      <c r="I19" s="264">
        <v>0</v>
      </c>
      <c r="J19" s="10">
        <v>676353</v>
      </c>
      <c r="K19" s="10">
        <v>676353</v>
      </c>
      <c r="L19" s="266">
        <v>676353</v>
      </c>
      <c r="M19" s="264">
        <v>0</v>
      </c>
      <c r="N19" s="10">
        <v>0</v>
      </c>
      <c r="O19" s="10">
        <v>0</v>
      </c>
      <c r="P19" s="265">
        <v>0</v>
      </c>
      <c r="Q19" s="10">
        <v>0</v>
      </c>
      <c r="R19" s="267">
        <v>676353</v>
      </c>
      <c r="S19" s="10">
        <v>0</v>
      </c>
      <c r="T19" s="268">
        <v>676353</v>
      </c>
    </row>
    <row r="20" spans="2:20">
      <c r="B20" s="263" t="s">
        <v>232</v>
      </c>
      <c r="C20" s="8" t="s">
        <v>12</v>
      </c>
      <c r="D20" t="s">
        <v>1</v>
      </c>
      <c r="E20" s="264">
        <v>0</v>
      </c>
      <c r="F20" s="10">
        <v>0</v>
      </c>
      <c r="G20" s="265">
        <v>0</v>
      </c>
      <c r="H20" s="10">
        <v>0</v>
      </c>
      <c r="I20" s="264">
        <v>0</v>
      </c>
      <c r="J20" s="10">
        <v>134821</v>
      </c>
      <c r="K20" s="10">
        <v>134821</v>
      </c>
      <c r="L20" s="266">
        <v>134821</v>
      </c>
      <c r="M20" s="264">
        <v>0</v>
      </c>
      <c r="N20" s="10">
        <v>0</v>
      </c>
      <c r="O20" s="10">
        <v>0</v>
      </c>
      <c r="P20" s="265">
        <v>366409</v>
      </c>
      <c r="Q20" s="10">
        <v>366409</v>
      </c>
      <c r="R20" s="267">
        <v>501230</v>
      </c>
      <c r="S20" s="10">
        <v>0</v>
      </c>
      <c r="T20" s="268">
        <v>134821</v>
      </c>
    </row>
    <row r="21" spans="2:20">
      <c r="B21" s="263" t="s">
        <v>236</v>
      </c>
      <c r="C21" s="8" t="s">
        <v>138</v>
      </c>
      <c r="D21" t="s">
        <v>1</v>
      </c>
      <c r="E21" s="264">
        <v>0</v>
      </c>
      <c r="F21" s="10">
        <v>0</v>
      </c>
      <c r="G21" s="265">
        <v>0</v>
      </c>
      <c r="H21" s="10">
        <v>0</v>
      </c>
      <c r="I21" s="264">
        <v>0</v>
      </c>
      <c r="J21" s="10">
        <v>0</v>
      </c>
      <c r="K21" s="10">
        <v>0</v>
      </c>
      <c r="L21" s="266">
        <v>0</v>
      </c>
      <c r="M21" s="264">
        <v>0</v>
      </c>
      <c r="N21" s="10">
        <v>0</v>
      </c>
      <c r="O21" s="10">
        <v>0</v>
      </c>
      <c r="P21" s="265">
        <v>472901</v>
      </c>
      <c r="Q21" s="10">
        <v>472901</v>
      </c>
      <c r="R21" s="267">
        <v>472901</v>
      </c>
      <c r="S21" s="10">
        <v>0</v>
      </c>
      <c r="T21" s="268">
        <v>0</v>
      </c>
    </row>
    <row r="22" spans="2:20">
      <c r="B22" s="263" t="s">
        <v>455</v>
      </c>
      <c r="C22" s="8" t="s">
        <v>26</v>
      </c>
      <c r="D22" t="s">
        <v>1</v>
      </c>
      <c r="E22" s="264">
        <v>0</v>
      </c>
      <c r="F22" s="10">
        <v>0</v>
      </c>
      <c r="G22" s="265">
        <v>0</v>
      </c>
      <c r="H22" s="10">
        <v>0</v>
      </c>
      <c r="I22" s="264">
        <v>104037</v>
      </c>
      <c r="J22" s="10">
        <v>0</v>
      </c>
      <c r="K22" s="10">
        <v>104037</v>
      </c>
      <c r="L22" s="266">
        <v>104037</v>
      </c>
      <c r="M22" s="264">
        <v>0</v>
      </c>
      <c r="N22" s="10">
        <v>0</v>
      </c>
      <c r="O22" s="10">
        <v>367424</v>
      </c>
      <c r="P22" s="265">
        <v>0</v>
      </c>
      <c r="Q22" s="10">
        <v>367424</v>
      </c>
      <c r="R22" s="267">
        <v>471461</v>
      </c>
      <c r="S22" s="10">
        <v>0</v>
      </c>
      <c r="T22" s="268">
        <v>104037</v>
      </c>
    </row>
    <row r="23" spans="2:20">
      <c r="B23" s="263" t="s">
        <v>185</v>
      </c>
      <c r="C23" s="8" t="s">
        <v>185</v>
      </c>
      <c r="D23" t="s">
        <v>1</v>
      </c>
      <c r="E23" s="264">
        <v>0</v>
      </c>
      <c r="F23" s="10">
        <v>0</v>
      </c>
      <c r="G23" s="265">
        <v>0</v>
      </c>
      <c r="H23" s="10">
        <v>0</v>
      </c>
      <c r="I23" s="264">
        <v>0</v>
      </c>
      <c r="J23" s="10">
        <v>0</v>
      </c>
      <c r="K23" s="10">
        <v>0</v>
      </c>
      <c r="L23" s="266">
        <v>0</v>
      </c>
      <c r="M23" s="264">
        <v>0</v>
      </c>
      <c r="N23" s="10">
        <v>0</v>
      </c>
      <c r="O23" s="10">
        <v>456894</v>
      </c>
      <c r="P23" s="265">
        <v>0</v>
      </c>
      <c r="Q23" s="10">
        <v>456894</v>
      </c>
      <c r="R23" s="267">
        <v>456894</v>
      </c>
      <c r="S23" s="10">
        <v>0</v>
      </c>
      <c r="T23" s="268">
        <v>0</v>
      </c>
    </row>
    <row r="24" spans="2:20">
      <c r="B24" s="263" t="s">
        <v>80</v>
      </c>
      <c r="C24" s="8" t="s">
        <v>456</v>
      </c>
      <c r="D24" t="s">
        <v>1</v>
      </c>
      <c r="E24" s="264">
        <v>0</v>
      </c>
      <c r="F24" s="10">
        <v>0</v>
      </c>
      <c r="G24" s="265">
        <v>0</v>
      </c>
      <c r="H24" s="10">
        <v>0</v>
      </c>
      <c r="I24" s="264">
        <v>0</v>
      </c>
      <c r="J24" s="10">
        <v>423068</v>
      </c>
      <c r="K24" s="10">
        <v>423068</v>
      </c>
      <c r="L24" s="266">
        <v>423068</v>
      </c>
      <c r="M24" s="264">
        <v>0</v>
      </c>
      <c r="N24" s="10">
        <v>0</v>
      </c>
      <c r="O24" s="10">
        <v>0</v>
      </c>
      <c r="P24" s="265">
        <v>0</v>
      </c>
      <c r="Q24" s="10">
        <v>0</v>
      </c>
      <c r="R24" s="267">
        <v>423068</v>
      </c>
      <c r="S24" s="10">
        <v>0</v>
      </c>
      <c r="T24" s="268">
        <v>423068</v>
      </c>
    </row>
    <row r="25" spans="2:20">
      <c r="B25" s="263" t="s">
        <v>61</v>
      </c>
      <c r="C25" s="8" t="s">
        <v>457</v>
      </c>
      <c r="D25" t="s">
        <v>1</v>
      </c>
      <c r="E25" s="264">
        <v>0</v>
      </c>
      <c r="F25" s="10">
        <v>0</v>
      </c>
      <c r="G25" s="265">
        <v>0</v>
      </c>
      <c r="H25" s="10">
        <v>0</v>
      </c>
      <c r="I25" s="264">
        <v>0</v>
      </c>
      <c r="J25" s="10">
        <v>418051</v>
      </c>
      <c r="K25" s="10">
        <v>418051</v>
      </c>
      <c r="L25" s="266">
        <v>418051</v>
      </c>
      <c r="M25" s="264">
        <v>0</v>
      </c>
      <c r="N25" s="10">
        <v>0</v>
      </c>
      <c r="O25" s="10">
        <v>0</v>
      </c>
      <c r="P25" s="265">
        <v>0</v>
      </c>
      <c r="Q25" s="10">
        <v>0</v>
      </c>
      <c r="R25" s="267">
        <v>418051</v>
      </c>
      <c r="S25" s="10">
        <v>0</v>
      </c>
      <c r="T25" s="268">
        <v>418051</v>
      </c>
    </row>
    <row r="26" spans="2:20">
      <c r="B26" s="263" t="s">
        <v>402</v>
      </c>
      <c r="C26" s="8" t="s">
        <v>458</v>
      </c>
      <c r="D26" t="s">
        <v>1</v>
      </c>
      <c r="E26" s="264">
        <v>0</v>
      </c>
      <c r="F26" s="10">
        <v>0</v>
      </c>
      <c r="G26" s="265">
        <v>0</v>
      </c>
      <c r="H26" s="10">
        <v>0</v>
      </c>
      <c r="I26" s="264">
        <v>0</v>
      </c>
      <c r="J26" s="10">
        <v>416118</v>
      </c>
      <c r="K26" s="10">
        <v>416118</v>
      </c>
      <c r="L26" s="266">
        <v>416118</v>
      </c>
      <c r="M26" s="264">
        <v>0</v>
      </c>
      <c r="N26" s="10">
        <v>0</v>
      </c>
      <c r="O26" s="10">
        <v>654</v>
      </c>
      <c r="P26" s="265">
        <v>0</v>
      </c>
      <c r="Q26" s="10">
        <v>654</v>
      </c>
      <c r="R26" s="267">
        <v>416772</v>
      </c>
      <c r="S26" s="10">
        <v>0</v>
      </c>
      <c r="T26" s="268">
        <v>416118</v>
      </c>
    </row>
    <row r="27" spans="2:20">
      <c r="B27" s="263" t="s">
        <v>152</v>
      </c>
      <c r="C27" s="8" t="s">
        <v>138</v>
      </c>
      <c r="D27" t="s">
        <v>1</v>
      </c>
      <c r="E27" s="264">
        <v>0</v>
      </c>
      <c r="F27" s="10">
        <v>118650</v>
      </c>
      <c r="G27" s="265">
        <v>264988</v>
      </c>
      <c r="H27" s="10">
        <v>383638</v>
      </c>
      <c r="I27" s="264">
        <v>0</v>
      </c>
      <c r="J27" s="10">
        <v>0</v>
      </c>
      <c r="K27" s="10">
        <v>0</v>
      </c>
      <c r="L27" s="266">
        <v>383638</v>
      </c>
      <c r="M27" s="264">
        <v>0</v>
      </c>
      <c r="N27" s="10">
        <v>0</v>
      </c>
      <c r="O27" s="10">
        <v>0</v>
      </c>
      <c r="P27" s="265">
        <v>0</v>
      </c>
      <c r="Q27" s="10">
        <v>0</v>
      </c>
      <c r="R27" s="267">
        <v>383638</v>
      </c>
      <c r="S27" s="10">
        <v>0</v>
      </c>
      <c r="T27" s="268">
        <v>383638</v>
      </c>
    </row>
    <row r="28" spans="2:20">
      <c r="B28" s="263" t="s">
        <v>298</v>
      </c>
      <c r="C28" s="8" t="s">
        <v>228</v>
      </c>
      <c r="D28" t="s">
        <v>0</v>
      </c>
      <c r="E28" s="264">
        <v>0</v>
      </c>
      <c r="F28" s="10">
        <v>25310</v>
      </c>
      <c r="G28" s="265">
        <v>215499</v>
      </c>
      <c r="H28" s="10">
        <v>240809</v>
      </c>
      <c r="I28" s="264">
        <v>56139</v>
      </c>
      <c r="J28" s="10">
        <v>0</v>
      </c>
      <c r="K28" s="10">
        <v>56139</v>
      </c>
      <c r="L28" s="266">
        <v>296948</v>
      </c>
      <c r="M28" s="264">
        <v>51501</v>
      </c>
      <c r="N28" s="10">
        <v>0</v>
      </c>
      <c r="O28" s="10"/>
      <c r="P28" s="265"/>
      <c r="Q28" s="10">
        <v>51501</v>
      </c>
      <c r="R28" s="267">
        <v>348449</v>
      </c>
      <c r="S28" s="10">
        <v>748370</v>
      </c>
      <c r="T28" s="268">
        <v>1045318</v>
      </c>
    </row>
    <row r="29" spans="2:20">
      <c r="B29" s="263" t="s">
        <v>90</v>
      </c>
      <c r="C29" s="8" t="s">
        <v>459</v>
      </c>
      <c r="D29" t="s">
        <v>1</v>
      </c>
      <c r="E29" s="264">
        <v>0</v>
      </c>
      <c r="F29" s="10">
        <v>0</v>
      </c>
      <c r="G29" s="265">
        <v>0</v>
      </c>
      <c r="H29" s="10">
        <v>0</v>
      </c>
      <c r="I29" s="264">
        <v>0</v>
      </c>
      <c r="J29" s="10">
        <v>336514</v>
      </c>
      <c r="K29" s="10">
        <v>336514</v>
      </c>
      <c r="L29" s="266">
        <v>336514</v>
      </c>
      <c r="M29" s="264">
        <v>0</v>
      </c>
      <c r="N29" s="10">
        <v>0</v>
      </c>
      <c r="O29" s="10">
        <v>0</v>
      </c>
      <c r="P29" s="265">
        <v>0</v>
      </c>
      <c r="Q29" s="10">
        <v>0</v>
      </c>
      <c r="R29" s="267">
        <v>336514</v>
      </c>
      <c r="S29" s="10">
        <v>0</v>
      </c>
      <c r="T29" s="268">
        <v>336514</v>
      </c>
    </row>
    <row r="30" spans="2:20">
      <c r="B30" s="263" t="s">
        <v>234</v>
      </c>
      <c r="C30" s="8" t="s">
        <v>16</v>
      </c>
      <c r="D30" t="s">
        <v>1</v>
      </c>
      <c r="E30" s="264">
        <v>0</v>
      </c>
      <c r="F30" s="10">
        <v>0</v>
      </c>
      <c r="G30" s="265">
        <v>0</v>
      </c>
      <c r="H30" s="10">
        <v>0</v>
      </c>
      <c r="I30" s="264">
        <v>0</v>
      </c>
      <c r="J30" s="10">
        <v>334683</v>
      </c>
      <c r="K30" s="10">
        <v>334683</v>
      </c>
      <c r="L30" s="266">
        <v>334683</v>
      </c>
      <c r="M30" s="264">
        <v>0</v>
      </c>
      <c r="N30" s="10">
        <v>0</v>
      </c>
      <c r="O30" s="10">
        <v>0</v>
      </c>
      <c r="P30" s="265">
        <v>0</v>
      </c>
      <c r="Q30" s="10">
        <v>0</v>
      </c>
      <c r="R30" s="267">
        <v>334683</v>
      </c>
      <c r="S30" s="10">
        <v>0</v>
      </c>
      <c r="T30" s="268">
        <v>334683</v>
      </c>
    </row>
    <row r="31" spans="2:20">
      <c r="B31" s="263" t="s">
        <v>48</v>
      </c>
      <c r="C31" s="8" t="s">
        <v>460</v>
      </c>
      <c r="D31" t="s">
        <v>1</v>
      </c>
      <c r="E31" s="264">
        <v>0</v>
      </c>
      <c r="F31" s="10">
        <v>0</v>
      </c>
      <c r="G31" s="265">
        <v>0</v>
      </c>
      <c r="H31" s="10">
        <v>0</v>
      </c>
      <c r="I31" s="264">
        <v>0</v>
      </c>
      <c r="J31" s="10">
        <v>322153</v>
      </c>
      <c r="K31" s="10">
        <v>322153</v>
      </c>
      <c r="L31" s="266">
        <v>322153</v>
      </c>
      <c r="M31" s="264">
        <v>0</v>
      </c>
      <c r="N31" s="10">
        <v>0</v>
      </c>
      <c r="O31" s="10">
        <v>5776</v>
      </c>
      <c r="P31" s="265">
        <v>0</v>
      </c>
      <c r="Q31" s="10">
        <v>5776</v>
      </c>
      <c r="R31" s="267">
        <v>327929</v>
      </c>
      <c r="S31" s="10">
        <v>0</v>
      </c>
      <c r="T31" s="268">
        <v>322153</v>
      </c>
    </row>
    <row r="32" spans="2:20">
      <c r="B32" s="263" t="s">
        <v>461</v>
      </c>
      <c r="C32" s="8" t="s">
        <v>462</v>
      </c>
      <c r="D32" t="s">
        <v>1</v>
      </c>
      <c r="E32" s="264">
        <v>0</v>
      </c>
      <c r="F32" s="10">
        <v>0</v>
      </c>
      <c r="G32" s="265">
        <v>0</v>
      </c>
      <c r="H32" s="10">
        <v>0</v>
      </c>
      <c r="I32" s="264">
        <v>0</v>
      </c>
      <c r="J32" s="10">
        <v>323113</v>
      </c>
      <c r="K32" s="10">
        <v>323113</v>
      </c>
      <c r="L32" s="266">
        <v>323113</v>
      </c>
      <c r="M32" s="264">
        <v>0</v>
      </c>
      <c r="N32" s="10">
        <v>0</v>
      </c>
      <c r="O32" s="10">
        <v>0</v>
      </c>
      <c r="P32" s="265">
        <v>0</v>
      </c>
      <c r="Q32" s="10">
        <v>0</v>
      </c>
      <c r="R32" s="267">
        <v>323113</v>
      </c>
      <c r="S32" s="10">
        <v>0</v>
      </c>
      <c r="T32" s="268">
        <v>323113</v>
      </c>
    </row>
    <row r="33" spans="2:20">
      <c r="B33" s="263" t="s">
        <v>102</v>
      </c>
      <c r="C33" s="8" t="s">
        <v>17</v>
      </c>
      <c r="D33" t="s">
        <v>1</v>
      </c>
      <c r="E33" s="264">
        <v>0</v>
      </c>
      <c r="F33" s="10">
        <v>0</v>
      </c>
      <c r="G33" s="265">
        <v>0</v>
      </c>
      <c r="H33" s="10">
        <v>0</v>
      </c>
      <c r="I33" s="264">
        <v>257630</v>
      </c>
      <c r="J33" s="10">
        <v>14732</v>
      </c>
      <c r="K33" s="10">
        <v>272362</v>
      </c>
      <c r="L33" s="266">
        <v>272362</v>
      </c>
      <c r="M33" s="264">
        <v>0</v>
      </c>
      <c r="N33" s="10">
        <v>0</v>
      </c>
      <c r="O33" s="10">
        <v>0</v>
      </c>
      <c r="P33" s="265">
        <v>0</v>
      </c>
      <c r="Q33" s="10">
        <v>0</v>
      </c>
      <c r="R33" s="267">
        <v>272362</v>
      </c>
      <c r="S33" s="10">
        <v>0</v>
      </c>
      <c r="T33" s="268">
        <v>272362</v>
      </c>
    </row>
    <row r="34" spans="2:20">
      <c r="B34" s="263" t="s">
        <v>463</v>
      </c>
      <c r="C34" s="8" t="s">
        <v>464</v>
      </c>
      <c r="D34" t="s">
        <v>1</v>
      </c>
      <c r="E34" s="264">
        <v>0</v>
      </c>
      <c r="F34" s="10">
        <v>0</v>
      </c>
      <c r="G34" s="265">
        <v>5013</v>
      </c>
      <c r="H34" s="10">
        <v>5013</v>
      </c>
      <c r="I34" s="264">
        <v>0</v>
      </c>
      <c r="J34" s="10">
        <v>241976</v>
      </c>
      <c r="K34" s="10">
        <v>241976</v>
      </c>
      <c r="L34" s="266">
        <v>246989</v>
      </c>
      <c r="M34" s="264">
        <v>0</v>
      </c>
      <c r="N34" s="10">
        <v>0</v>
      </c>
      <c r="O34" s="10">
        <v>1978</v>
      </c>
      <c r="P34" s="265">
        <v>0</v>
      </c>
      <c r="Q34" s="10">
        <v>1978</v>
      </c>
      <c r="R34" s="267">
        <v>248967</v>
      </c>
      <c r="S34" s="10">
        <v>0</v>
      </c>
      <c r="T34" s="268">
        <v>246989</v>
      </c>
    </row>
    <row r="35" spans="2:20">
      <c r="B35" s="263" t="s">
        <v>18</v>
      </c>
      <c r="C35" s="8" t="s">
        <v>181</v>
      </c>
      <c r="D35" t="s">
        <v>1</v>
      </c>
      <c r="E35" s="264">
        <v>0</v>
      </c>
      <c r="F35" s="10">
        <v>0</v>
      </c>
      <c r="G35" s="265">
        <v>0</v>
      </c>
      <c r="H35" s="10">
        <v>0</v>
      </c>
      <c r="I35" s="264">
        <v>0</v>
      </c>
      <c r="J35" s="10">
        <v>241134</v>
      </c>
      <c r="K35" s="10">
        <v>241134</v>
      </c>
      <c r="L35" s="266">
        <v>241134</v>
      </c>
      <c r="M35" s="264">
        <v>0</v>
      </c>
      <c r="N35" s="10">
        <v>0</v>
      </c>
      <c r="O35" s="10">
        <v>0</v>
      </c>
      <c r="P35" s="265">
        <v>0</v>
      </c>
      <c r="Q35" s="10">
        <v>0</v>
      </c>
      <c r="R35" s="267">
        <v>241134</v>
      </c>
      <c r="S35" s="10">
        <v>0</v>
      </c>
      <c r="T35" s="268">
        <v>241134</v>
      </c>
    </row>
    <row r="36" spans="2:20">
      <c r="B36" s="263" t="s">
        <v>66</v>
      </c>
      <c r="C36" s="8" t="s">
        <v>465</v>
      </c>
      <c r="D36" t="s">
        <v>1</v>
      </c>
      <c r="E36" s="264">
        <v>0</v>
      </c>
      <c r="F36" s="10">
        <v>0</v>
      </c>
      <c r="G36" s="265">
        <v>0</v>
      </c>
      <c r="H36" s="10">
        <v>0</v>
      </c>
      <c r="I36" s="264">
        <v>0</v>
      </c>
      <c r="J36" s="10">
        <v>227427</v>
      </c>
      <c r="K36" s="10">
        <v>227427</v>
      </c>
      <c r="L36" s="266">
        <v>227427</v>
      </c>
      <c r="M36" s="264">
        <v>0</v>
      </c>
      <c r="N36" s="10">
        <v>0</v>
      </c>
      <c r="O36" s="10">
        <v>0</v>
      </c>
      <c r="P36" s="265">
        <v>0</v>
      </c>
      <c r="Q36" s="10">
        <v>0</v>
      </c>
      <c r="R36" s="267">
        <v>227427</v>
      </c>
      <c r="S36" s="10">
        <v>0</v>
      </c>
      <c r="T36" s="268">
        <v>227427</v>
      </c>
    </row>
    <row r="37" spans="2:20">
      <c r="B37" s="263" t="s">
        <v>466</v>
      </c>
      <c r="C37" s="8" t="s">
        <v>138</v>
      </c>
      <c r="D37" t="s">
        <v>1</v>
      </c>
      <c r="E37" s="264">
        <v>0</v>
      </c>
      <c r="F37" s="10">
        <v>0</v>
      </c>
      <c r="G37" s="265">
        <v>0</v>
      </c>
      <c r="H37" s="10">
        <v>0</v>
      </c>
      <c r="I37" s="264">
        <v>0</v>
      </c>
      <c r="J37" s="10">
        <v>0</v>
      </c>
      <c r="K37" s="10">
        <v>0</v>
      </c>
      <c r="L37" s="266">
        <v>0</v>
      </c>
      <c r="M37" s="264">
        <v>0</v>
      </c>
      <c r="N37" s="10">
        <v>0</v>
      </c>
      <c r="O37" s="10">
        <v>0</v>
      </c>
      <c r="P37" s="265">
        <v>216507</v>
      </c>
      <c r="Q37" s="10">
        <v>216507</v>
      </c>
      <c r="R37" s="267">
        <v>216507</v>
      </c>
      <c r="S37" s="10">
        <v>0</v>
      </c>
      <c r="T37" s="268">
        <v>0</v>
      </c>
    </row>
    <row r="38" spans="2:20">
      <c r="B38" s="263" t="s">
        <v>467</v>
      </c>
      <c r="C38" s="8" t="s">
        <v>228</v>
      </c>
      <c r="D38" t="s">
        <v>1</v>
      </c>
      <c r="E38" s="264">
        <v>0</v>
      </c>
      <c r="F38" s="10">
        <v>24247</v>
      </c>
      <c r="G38" s="265">
        <v>175700</v>
      </c>
      <c r="H38" s="10">
        <v>199947</v>
      </c>
      <c r="I38" s="264">
        <v>4451</v>
      </c>
      <c r="J38" s="10">
        <v>0</v>
      </c>
      <c r="K38" s="10">
        <v>4451</v>
      </c>
      <c r="L38" s="266">
        <v>204398</v>
      </c>
      <c r="M38" s="264">
        <v>0</v>
      </c>
      <c r="N38" s="10">
        <v>0</v>
      </c>
      <c r="O38" s="10">
        <v>0</v>
      </c>
      <c r="P38" s="265">
        <v>0</v>
      </c>
      <c r="Q38" s="10">
        <v>0</v>
      </c>
      <c r="R38" s="267">
        <v>204398</v>
      </c>
      <c r="S38" s="10">
        <v>0</v>
      </c>
      <c r="T38" s="268">
        <v>204398</v>
      </c>
    </row>
    <row r="39" spans="2:20">
      <c r="B39" s="263" t="s">
        <v>468</v>
      </c>
      <c r="C39" s="8" t="s">
        <v>469</v>
      </c>
      <c r="D39" t="s">
        <v>1</v>
      </c>
      <c r="E39" s="264">
        <v>20103</v>
      </c>
      <c r="F39" s="10">
        <v>27</v>
      </c>
      <c r="G39" s="265">
        <v>24579</v>
      </c>
      <c r="H39" s="10">
        <v>44709</v>
      </c>
      <c r="I39" s="264">
        <v>0</v>
      </c>
      <c r="J39" s="10">
        <v>0</v>
      </c>
      <c r="K39" s="10">
        <v>0</v>
      </c>
      <c r="L39" s="266">
        <v>44709</v>
      </c>
      <c r="M39" s="264">
        <v>0</v>
      </c>
      <c r="N39" s="10">
        <v>0</v>
      </c>
      <c r="O39" s="10">
        <v>0</v>
      </c>
      <c r="P39" s="265">
        <v>157281</v>
      </c>
      <c r="Q39" s="10">
        <v>157281</v>
      </c>
      <c r="R39" s="267">
        <v>201990</v>
      </c>
      <c r="S39" s="10">
        <v>0</v>
      </c>
      <c r="T39" s="268">
        <v>44709</v>
      </c>
    </row>
    <row r="40" spans="2:20">
      <c r="B40" s="263" t="s">
        <v>470</v>
      </c>
      <c r="C40" s="8" t="s">
        <v>138</v>
      </c>
      <c r="D40" t="s">
        <v>1</v>
      </c>
      <c r="E40" s="264">
        <v>0</v>
      </c>
      <c r="F40" s="10">
        <v>0</v>
      </c>
      <c r="G40" s="265">
        <v>0</v>
      </c>
      <c r="H40" s="10">
        <v>0</v>
      </c>
      <c r="I40" s="264">
        <v>0</v>
      </c>
      <c r="J40" s="10">
        <v>0</v>
      </c>
      <c r="K40" s="10">
        <v>0</v>
      </c>
      <c r="L40" s="266">
        <v>0</v>
      </c>
      <c r="M40" s="264">
        <v>0</v>
      </c>
      <c r="N40" s="10">
        <v>0</v>
      </c>
      <c r="O40" s="10">
        <v>0</v>
      </c>
      <c r="P40" s="265">
        <v>184897</v>
      </c>
      <c r="Q40" s="10">
        <v>184897</v>
      </c>
      <c r="R40" s="267">
        <v>184897</v>
      </c>
      <c r="S40" s="10">
        <v>0</v>
      </c>
      <c r="T40" s="268">
        <v>0</v>
      </c>
    </row>
    <row r="41" spans="2:20">
      <c r="B41" s="263" t="s">
        <v>401</v>
      </c>
      <c r="C41" s="8" t="s">
        <v>471</v>
      </c>
      <c r="D41" t="s">
        <v>1</v>
      </c>
      <c r="E41" s="264">
        <v>0</v>
      </c>
      <c r="F41" s="10">
        <v>0</v>
      </c>
      <c r="G41" s="265">
        <v>0</v>
      </c>
      <c r="H41" s="10">
        <v>0</v>
      </c>
      <c r="I41" s="264">
        <v>0</v>
      </c>
      <c r="J41" s="10">
        <v>170027</v>
      </c>
      <c r="K41" s="10">
        <v>170027</v>
      </c>
      <c r="L41" s="266">
        <v>170027</v>
      </c>
      <c r="M41" s="264">
        <v>0</v>
      </c>
      <c r="N41" s="10">
        <v>0</v>
      </c>
      <c r="O41" s="10">
        <v>11698</v>
      </c>
      <c r="P41" s="265">
        <v>0</v>
      </c>
      <c r="Q41" s="10">
        <v>11698</v>
      </c>
      <c r="R41" s="267">
        <v>181725</v>
      </c>
      <c r="S41" s="10">
        <v>0</v>
      </c>
      <c r="T41" s="268">
        <v>170027</v>
      </c>
    </row>
    <row r="42" spans="2:20">
      <c r="B42" s="263" t="s">
        <v>302</v>
      </c>
      <c r="C42" s="8" t="s">
        <v>472</v>
      </c>
      <c r="D42" t="s">
        <v>0</v>
      </c>
      <c r="E42" s="264">
        <v>0</v>
      </c>
      <c r="F42" s="10">
        <v>9443</v>
      </c>
      <c r="G42" s="265">
        <v>150070</v>
      </c>
      <c r="H42" s="10">
        <v>159513</v>
      </c>
      <c r="I42" s="264">
        <v>0</v>
      </c>
      <c r="J42" s="10">
        <v>0</v>
      </c>
      <c r="K42" s="10">
        <v>0</v>
      </c>
      <c r="L42" s="266">
        <v>159513</v>
      </c>
      <c r="M42" s="264">
        <v>0</v>
      </c>
      <c r="N42" s="10">
        <v>0</v>
      </c>
      <c r="O42" s="10"/>
      <c r="P42" s="265"/>
      <c r="Q42" s="10">
        <v>0</v>
      </c>
      <c r="R42" s="267">
        <v>159513</v>
      </c>
      <c r="S42" s="10">
        <v>800783</v>
      </c>
      <c r="T42" s="268">
        <v>960296</v>
      </c>
    </row>
    <row r="43" spans="2:20">
      <c r="B43" s="263" t="s">
        <v>473</v>
      </c>
      <c r="C43" s="8" t="s">
        <v>474</v>
      </c>
      <c r="D43" t="s">
        <v>1</v>
      </c>
      <c r="E43" s="264">
        <v>0</v>
      </c>
      <c r="F43" s="10">
        <v>0</v>
      </c>
      <c r="G43" s="265">
        <v>0</v>
      </c>
      <c r="H43" s="10">
        <v>0</v>
      </c>
      <c r="I43" s="264">
        <v>0</v>
      </c>
      <c r="J43" s="10">
        <v>0</v>
      </c>
      <c r="K43" s="10">
        <v>0</v>
      </c>
      <c r="L43" s="266">
        <v>0</v>
      </c>
      <c r="M43" s="264">
        <v>0</v>
      </c>
      <c r="N43" s="10">
        <v>0</v>
      </c>
      <c r="O43" s="10">
        <v>0</v>
      </c>
      <c r="P43" s="265">
        <v>152813</v>
      </c>
      <c r="Q43" s="10">
        <v>152813</v>
      </c>
      <c r="R43" s="267">
        <v>152813</v>
      </c>
      <c r="S43" s="10">
        <v>0</v>
      </c>
      <c r="T43" s="268">
        <v>0</v>
      </c>
    </row>
    <row r="44" spans="2:20">
      <c r="B44" s="263" t="s">
        <v>475</v>
      </c>
      <c r="C44" s="8" t="s">
        <v>22</v>
      </c>
      <c r="D44" t="s">
        <v>1</v>
      </c>
      <c r="E44" s="264">
        <v>0</v>
      </c>
      <c r="F44" s="10">
        <v>0</v>
      </c>
      <c r="G44" s="265">
        <v>16240</v>
      </c>
      <c r="H44" s="10">
        <v>16240</v>
      </c>
      <c r="I44" s="264">
        <v>0</v>
      </c>
      <c r="J44" s="10">
        <v>0</v>
      </c>
      <c r="K44" s="10">
        <v>0</v>
      </c>
      <c r="L44" s="266">
        <v>16240</v>
      </c>
      <c r="M44" s="264">
        <v>0</v>
      </c>
      <c r="N44" s="10">
        <v>0</v>
      </c>
      <c r="O44" s="10">
        <v>0</v>
      </c>
      <c r="P44" s="265">
        <v>133035</v>
      </c>
      <c r="Q44" s="10">
        <v>133035</v>
      </c>
      <c r="R44" s="267">
        <v>149275</v>
      </c>
      <c r="S44" s="10">
        <v>0</v>
      </c>
      <c r="T44" s="268">
        <v>16240</v>
      </c>
    </row>
    <row r="45" spans="2:20">
      <c r="B45" s="263" t="s">
        <v>82</v>
      </c>
      <c r="C45" s="8" t="s">
        <v>476</v>
      </c>
      <c r="D45" t="s">
        <v>1</v>
      </c>
      <c r="E45" s="264">
        <v>0</v>
      </c>
      <c r="F45" s="10">
        <v>0</v>
      </c>
      <c r="G45" s="265">
        <v>0</v>
      </c>
      <c r="H45" s="10">
        <v>0</v>
      </c>
      <c r="I45" s="264">
        <v>0</v>
      </c>
      <c r="J45" s="10">
        <v>147099</v>
      </c>
      <c r="K45" s="10">
        <v>147099</v>
      </c>
      <c r="L45" s="266">
        <v>147099</v>
      </c>
      <c r="M45" s="264">
        <v>0</v>
      </c>
      <c r="N45" s="10">
        <v>0</v>
      </c>
      <c r="O45" s="10">
        <v>1216</v>
      </c>
      <c r="P45" s="265">
        <v>0</v>
      </c>
      <c r="Q45" s="10">
        <v>1216</v>
      </c>
      <c r="R45" s="267">
        <v>148315</v>
      </c>
      <c r="S45" s="10">
        <v>0</v>
      </c>
      <c r="T45" s="268">
        <v>147099</v>
      </c>
    </row>
    <row r="46" spans="2:20">
      <c r="B46" s="263" t="s">
        <v>104</v>
      </c>
      <c r="C46" s="8" t="s">
        <v>20</v>
      </c>
      <c r="D46" t="s">
        <v>1</v>
      </c>
      <c r="E46" s="264">
        <v>40837</v>
      </c>
      <c r="F46" s="10">
        <v>23946</v>
      </c>
      <c r="G46" s="265">
        <v>72444</v>
      </c>
      <c r="H46" s="10">
        <v>137227</v>
      </c>
      <c r="I46" s="264">
        <v>10926</v>
      </c>
      <c r="J46" s="10">
        <v>0</v>
      </c>
      <c r="K46" s="10">
        <v>10926</v>
      </c>
      <c r="L46" s="266">
        <v>148153</v>
      </c>
      <c r="M46" s="264">
        <v>0</v>
      </c>
      <c r="N46" s="10">
        <v>0</v>
      </c>
      <c r="O46" s="10">
        <v>0</v>
      </c>
      <c r="P46" s="265">
        <v>0</v>
      </c>
      <c r="Q46" s="10">
        <v>0</v>
      </c>
      <c r="R46" s="267">
        <v>148153</v>
      </c>
      <c r="S46" s="10">
        <v>0</v>
      </c>
      <c r="T46" s="268">
        <v>148153</v>
      </c>
    </row>
    <row r="47" spans="2:20">
      <c r="B47" s="263" t="s">
        <v>305</v>
      </c>
      <c r="C47" s="8" t="s">
        <v>138</v>
      </c>
      <c r="D47" t="s">
        <v>0</v>
      </c>
      <c r="E47" s="264">
        <v>5</v>
      </c>
      <c r="F47" s="10">
        <v>280</v>
      </c>
      <c r="G47" s="265">
        <v>436</v>
      </c>
      <c r="H47" s="10">
        <v>721</v>
      </c>
      <c r="I47" s="264">
        <v>127806</v>
      </c>
      <c r="J47" s="10">
        <v>0</v>
      </c>
      <c r="K47" s="10">
        <v>127806</v>
      </c>
      <c r="L47" s="266">
        <v>128527</v>
      </c>
      <c r="M47" s="264">
        <v>0</v>
      </c>
      <c r="N47" s="10">
        <v>0</v>
      </c>
      <c r="O47" s="10"/>
      <c r="P47" s="265"/>
      <c r="Q47" s="10">
        <v>0</v>
      </c>
      <c r="R47" s="267">
        <v>128527</v>
      </c>
      <c r="S47" s="10"/>
      <c r="T47" s="268">
        <v>128527</v>
      </c>
    </row>
    <row r="48" spans="2:20">
      <c r="B48" s="263" t="s">
        <v>306</v>
      </c>
      <c r="C48" s="8" t="s">
        <v>138</v>
      </c>
      <c r="D48" t="s">
        <v>0</v>
      </c>
      <c r="E48" s="264">
        <v>0</v>
      </c>
      <c r="F48" s="10">
        <v>13127</v>
      </c>
      <c r="G48" s="265">
        <v>100892</v>
      </c>
      <c r="H48" s="10">
        <v>114019</v>
      </c>
      <c r="I48" s="264">
        <v>2556</v>
      </c>
      <c r="J48" s="10">
        <v>0</v>
      </c>
      <c r="K48" s="10">
        <v>2556</v>
      </c>
      <c r="L48" s="266">
        <v>116575</v>
      </c>
      <c r="M48" s="264">
        <v>5773</v>
      </c>
      <c r="N48" s="10">
        <v>0</v>
      </c>
      <c r="O48" s="10"/>
      <c r="P48" s="265"/>
      <c r="Q48" s="10">
        <v>5773</v>
      </c>
      <c r="R48" s="267">
        <v>122348</v>
      </c>
      <c r="S48" s="10">
        <v>594038</v>
      </c>
      <c r="T48" s="268">
        <v>710613</v>
      </c>
    </row>
    <row r="49" spans="2:20">
      <c r="B49" s="263" t="s">
        <v>477</v>
      </c>
      <c r="C49" s="8" t="s">
        <v>472</v>
      </c>
      <c r="D49" t="s">
        <v>1</v>
      </c>
      <c r="E49" s="264">
        <v>0</v>
      </c>
      <c r="F49" s="10">
        <v>0</v>
      </c>
      <c r="G49" s="265">
        <v>110907</v>
      </c>
      <c r="H49" s="10">
        <v>110907</v>
      </c>
      <c r="I49" s="264">
        <v>0</v>
      </c>
      <c r="J49" s="10">
        <v>0</v>
      </c>
      <c r="K49" s="10">
        <v>0</v>
      </c>
      <c r="L49" s="266">
        <v>110907</v>
      </c>
      <c r="M49" s="264">
        <v>0</v>
      </c>
      <c r="N49" s="10">
        <v>0</v>
      </c>
      <c r="O49" s="10">
        <v>0</v>
      </c>
      <c r="P49" s="265">
        <v>0</v>
      </c>
      <c r="Q49" s="10">
        <v>0</v>
      </c>
      <c r="R49" s="267">
        <v>110907</v>
      </c>
      <c r="S49" s="10">
        <v>0</v>
      </c>
      <c r="T49" s="268">
        <v>110907</v>
      </c>
    </row>
    <row r="50" spans="2:20">
      <c r="B50" s="263" t="s">
        <v>108</v>
      </c>
      <c r="C50" s="8" t="s">
        <v>108</v>
      </c>
      <c r="D50" t="s">
        <v>1</v>
      </c>
      <c r="E50" s="264">
        <v>11080</v>
      </c>
      <c r="F50" s="10">
        <v>24236</v>
      </c>
      <c r="G50" s="265">
        <v>65717</v>
      </c>
      <c r="H50" s="10">
        <v>101033</v>
      </c>
      <c r="I50" s="264">
        <v>2427</v>
      </c>
      <c r="J50" s="10">
        <v>0</v>
      </c>
      <c r="K50" s="10">
        <v>2427</v>
      </c>
      <c r="L50" s="266">
        <v>103460</v>
      </c>
      <c r="M50" s="264">
        <v>0</v>
      </c>
      <c r="N50" s="10">
        <v>0</v>
      </c>
      <c r="O50" s="10">
        <v>0</v>
      </c>
      <c r="P50" s="265">
        <v>0</v>
      </c>
      <c r="Q50" s="10">
        <v>0</v>
      </c>
      <c r="R50" s="267">
        <v>103460</v>
      </c>
      <c r="S50" s="10">
        <v>0</v>
      </c>
      <c r="T50" s="268">
        <v>103460</v>
      </c>
    </row>
    <row r="51" spans="2:20">
      <c r="B51" s="263" t="s">
        <v>34</v>
      </c>
      <c r="C51" s="8" t="s">
        <v>105</v>
      </c>
      <c r="D51" t="s">
        <v>1</v>
      </c>
      <c r="E51" s="264">
        <v>2926</v>
      </c>
      <c r="F51" s="10">
        <v>32921</v>
      </c>
      <c r="G51" s="265">
        <v>66921</v>
      </c>
      <c r="H51" s="10">
        <v>102768</v>
      </c>
      <c r="I51" s="264">
        <v>0</v>
      </c>
      <c r="J51" s="10">
        <v>0</v>
      </c>
      <c r="K51" s="10">
        <v>0</v>
      </c>
      <c r="L51" s="266">
        <v>102768</v>
      </c>
      <c r="M51" s="264">
        <v>0</v>
      </c>
      <c r="N51" s="10">
        <v>0</v>
      </c>
      <c r="O51" s="10">
        <v>0</v>
      </c>
      <c r="P51" s="265">
        <v>0</v>
      </c>
      <c r="Q51" s="10">
        <v>0</v>
      </c>
      <c r="R51" s="267">
        <v>102768</v>
      </c>
      <c r="S51" s="10">
        <v>0</v>
      </c>
      <c r="T51" s="268">
        <v>102768</v>
      </c>
    </row>
    <row r="52" spans="2:20">
      <c r="B52" s="263" t="s">
        <v>140</v>
      </c>
      <c r="C52" s="8" t="s">
        <v>143</v>
      </c>
      <c r="D52" t="s">
        <v>1</v>
      </c>
      <c r="E52" s="264">
        <v>0</v>
      </c>
      <c r="F52" s="10">
        <v>0</v>
      </c>
      <c r="G52" s="265">
        <v>0</v>
      </c>
      <c r="H52" s="10">
        <v>0</v>
      </c>
      <c r="I52" s="264">
        <v>92994</v>
      </c>
      <c r="J52" s="10">
        <v>0</v>
      </c>
      <c r="K52" s="10">
        <v>92994</v>
      </c>
      <c r="L52" s="266">
        <v>92994</v>
      </c>
      <c r="M52" s="264">
        <v>0</v>
      </c>
      <c r="N52" s="10">
        <v>0</v>
      </c>
      <c r="O52" s="10">
        <v>0</v>
      </c>
      <c r="P52" s="265">
        <v>0</v>
      </c>
      <c r="Q52" s="10">
        <v>0</v>
      </c>
      <c r="R52" s="267">
        <v>92994</v>
      </c>
      <c r="S52" s="10">
        <v>0</v>
      </c>
      <c r="T52" s="268">
        <v>92994</v>
      </c>
    </row>
    <row r="53" spans="2:20">
      <c r="B53" s="263" t="s">
        <v>303</v>
      </c>
      <c r="C53" s="8" t="s">
        <v>181</v>
      </c>
      <c r="D53" t="s">
        <v>0</v>
      </c>
      <c r="E53" s="264">
        <v>53073</v>
      </c>
      <c r="F53" s="10">
        <v>21096</v>
      </c>
      <c r="G53" s="265">
        <v>8447</v>
      </c>
      <c r="H53" s="10">
        <v>82616</v>
      </c>
      <c r="I53" s="264">
        <v>0</v>
      </c>
      <c r="J53" s="10">
        <v>0</v>
      </c>
      <c r="K53" s="10">
        <v>0</v>
      </c>
      <c r="L53" s="266">
        <v>82616</v>
      </c>
      <c r="M53" s="264">
        <v>8897</v>
      </c>
      <c r="N53" s="10">
        <v>0</v>
      </c>
      <c r="O53" s="10"/>
      <c r="P53" s="265"/>
      <c r="Q53" s="10">
        <v>8897</v>
      </c>
      <c r="R53" s="267">
        <v>91513</v>
      </c>
      <c r="S53" s="10"/>
      <c r="T53" s="268">
        <v>82616</v>
      </c>
    </row>
    <row r="54" spans="2:20">
      <c r="B54" s="263" t="s">
        <v>35</v>
      </c>
      <c r="C54" s="8" t="s">
        <v>35</v>
      </c>
      <c r="D54" t="s">
        <v>1</v>
      </c>
      <c r="E54" s="264">
        <v>0</v>
      </c>
      <c r="F54" s="10">
        <v>0</v>
      </c>
      <c r="G54" s="265">
        <v>0</v>
      </c>
      <c r="H54" s="10">
        <v>0</v>
      </c>
      <c r="I54" s="264">
        <v>0</v>
      </c>
      <c r="J54" s="10">
        <v>0</v>
      </c>
      <c r="K54" s="10">
        <v>0</v>
      </c>
      <c r="L54" s="266">
        <v>0</v>
      </c>
      <c r="M54" s="264">
        <v>0</v>
      </c>
      <c r="N54" s="10">
        <v>0</v>
      </c>
      <c r="O54" s="10">
        <v>0</v>
      </c>
      <c r="P54" s="265">
        <v>89997</v>
      </c>
      <c r="Q54" s="10">
        <v>89997</v>
      </c>
      <c r="R54" s="267">
        <v>89997</v>
      </c>
      <c r="S54" s="10">
        <v>0</v>
      </c>
      <c r="T54" s="268">
        <v>0</v>
      </c>
    </row>
    <row r="55" spans="2:20">
      <c r="B55" s="263" t="s">
        <v>478</v>
      </c>
      <c r="C55" s="8" t="s">
        <v>181</v>
      </c>
      <c r="D55" t="s">
        <v>1</v>
      </c>
      <c r="E55" s="264">
        <v>0</v>
      </c>
      <c r="F55" s="10">
        <v>0</v>
      </c>
      <c r="G55" s="265">
        <v>0</v>
      </c>
      <c r="H55" s="10">
        <v>0</v>
      </c>
      <c r="I55" s="264">
        <v>88555</v>
      </c>
      <c r="J55" s="10">
        <v>0</v>
      </c>
      <c r="K55" s="10">
        <v>88555</v>
      </c>
      <c r="L55" s="266">
        <v>88555</v>
      </c>
      <c r="M55" s="264">
        <v>0</v>
      </c>
      <c r="N55" s="10">
        <v>0</v>
      </c>
      <c r="O55" s="10">
        <v>0</v>
      </c>
      <c r="P55" s="265">
        <v>0</v>
      </c>
      <c r="Q55" s="10">
        <v>0</v>
      </c>
      <c r="R55" s="267">
        <v>88555</v>
      </c>
      <c r="S55" s="10">
        <v>0</v>
      </c>
      <c r="T55" s="268">
        <v>88555</v>
      </c>
    </row>
    <row r="56" spans="2:20">
      <c r="B56" s="263" t="s">
        <v>299</v>
      </c>
      <c r="C56" s="8" t="s">
        <v>334</v>
      </c>
      <c r="D56" t="s">
        <v>0</v>
      </c>
      <c r="E56" s="264">
        <v>31106</v>
      </c>
      <c r="F56" s="10">
        <v>0</v>
      </c>
      <c r="G56" s="265">
        <v>20806</v>
      </c>
      <c r="H56" s="10">
        <v>51912</v>
      </c>
      <c r="I56" s="264">
        <v>11243</v>
      </c>
      <c r="J56" s="10">
        <v>0</v>
      </c>
      <c r="K56" s="10">
        <v>11243</v>
      </c>
      <c r="L56" s="266">
        <v>63155</v>
      </c>
      <c r="M56" s="264">
        <v>19940</v>
      </c>
      <c r="N56" s="10">
        <v>0</v>
      </c>
      <c r="O56" s="10"/>
      <c r="P56" s="265"/>
      <c r="Q56" s="10">
        <v>19940</v>
      </c>
      <c r="R56" s="267">
        <v>83095</v>
      </c>
      <c r="S56" s="10">
        <v>2678850</v>
      </c>
      <c r="T56" s="268">
        <v>2742005</v>
      </c>
    </row>
    <row r="57" spans="2:20">
      <c r="B57" s="263" t="s">
        <v>479</v>
      </c>
      <c r="C57" s="8" t="s">
        <v>356</v>
      </c>
      <c r="D57" t="s">
        <v>1</v>
      </c>
      <c r="E57" s="264">
        <v>472</v>
      </c>
      <c r="F57" s="10">
        <v>0</v>
      </c>
      <c r="G57" s="265">
        <v>0</v>
      </c>
      <c r="H57" s="10">
        <v>472</v>
      </c>
      <c r="I57" s="264">
        <v>82564</v>
      </c>
      <c r="J57" s="10">
        <v>0</v>
      </c>
      <c r="K57" s="10">
        <v>82564</v>
      </c>
      <c r="L57" s="266">
        <v>83036</v>
      </c>
      <c r="M57" s="264">
        <v>0</v>
      </c>
      <c r="N57" s="10">
        <v>0</v>
      </c>
      <c r="O57" s="10">
        <v>0</v>
      </c>
      <c r="P57" s="265">
        <v>0</v>
      </c>
      <c r="Q57" s="10">
        <v>0</v>
      </c>
      <c r="R57" s="267">
        <v>83036</v>
      </c>
      <c r="S57" s="10">
        <v>0</v>
      </c>
      <c r="T57" s="268">
        <v>83036</v>
      </c>
    </row>
    <row r="58" spans="2:20">
      <c r="B58" s="263" t="s">
        <v>480</v>
      </c>
      <c r="C58" s="8" t="s">
        <v>228</v>
      </c>
      <c r="D58" t="s">
        <v>1</v>
      </c>
      <c r="E58" s="264">
        <v>0</v>
      </c>
      <c r="F58" s="10">
        <v>0</v>
      </c>
      <c r="G58" s="265">
        <v>0</v>
      </c>
      <c r="H58" s="10">
        <v>0</v>
      </c>
      <c r="I58" s="264">
        <v>27959</v>
      </c>
      <c r="J58" s="10">
        <v>51791</v>
      </c>
      <c r="K58" s="10">
        <v>79750</v>
      </c>
      <c r="L58" s="266">
        <v>79750</v>
      </c>
      <c r="M58" s="264">
        <v>0</v>
      </c>
      <c r="N58" s="10">
        <v>0</v>
      </c>
      <c r="O58" s="10">
        <v>0</v>
      </c>
      <c r="P58" s="265">
        <v>0</v>
      </c>
      <c r="Q58" s="10">
        <v>0</v>
      </c>
      <c r="R58" s="267">
        <v>79750</v>
      </c>
      <c r="S58" s="10">
        <v>0</v>
      </c>
      <c r="T58" s="268">
        <v>79750</v>
      </c>
    </row>
    <row r="59" spans="2:20">
      <c r="B59" s="263" t="s">
        <v>229</v>
      </c>
      <c r="C59" s="8" t="s">
        <v>229</v>
      </c>
      <c r="D59" t="s">
        <v>1</v>
      </c>
      <c r="E59" s="264">
        <v>0</v>
      </c>
      <c r="F59" s="10">
        <v>0</v>
      </c>
      <c r="G59" s="265">
        <v>281</v>
      </c>
      <c r="H59" s="10">
        <v>281</v>
      </c>
      <c r="I59" s="264">
        <v>0</v>
      </c>
      <c r="J59" s="10">
        <v>0</v>
      </c>
      <c r="K59" s="10">
        <v>0</v>
      </c>
      <c r="L59" s="266">
        <v>281</v>
      </c>
      <c r="M59" s="264">
        <v>0</v>
      </c>
      <c r="N59" s="10">
        <v>0</v>
      </c>
      <c r="O59" s="10">
        <v>0</v>
      </c>
      <c r="P59" s="265">
        <v>70051</v>
      </c>
      <c r="Q59" s="10">
        <v>70051</v>
      </c>
      <c r="R59" s="267">
        <v>70332</v>
      </c>
      <c r="S59" s="10">
        <v>0</v>
      </c>
      <c r="T59" s="268">
        <v>281</v>
      </c>
    </row>
    <row r="60" spans="2:20">
      <c r="B60" s="263" t="s">
        <v>322</v>
      </c>
      <c r="C60" s="8" t="s">
        <v>26</v>
      </c>
      <c r="D60" t="s">
        <v>1</v>
      </c>
      <c r="E60" s="264">
        <v>0</v>
      </c>
      <c r="F60" s="10">
        <v>0</v>
      </c>
      <c r="G60" s="265">
        <v>0</v>
      </c>
      <c r="H60" s="10">
        <v>0</v>
      </c>
      <c r="I60" s="264">
        <v>0</v>
      </c>
      <c r="J60" s="10">
        <v>0</v>
      </c>
      <c r="K60" s="10">
        <v>0</v>
      </c>
      <c r="L60" s="266">
        <v>0</v>
      </c>
      <c r="M60" s="264">
        <v>0</v>
      </c>
      <c r="N60" s="10">
        <v>0</v>
      </c>
      <c r="O60" s="10">
        <v>69124</v>
      </c>
      <c r="P60" s="265">
        <v>0</v>
      </c>
      <c r="Q60" s="10">
        <v>69124</v>
      </c>
      <c r="R60" s="267">
        <v>69124</v>
      </c>
      <c r="S60" s="10">
        <v>0</v>
      </c>
      <c r="T60" s="268">
        <v>0</v>
      </c>
    </row>
    <row r="61" spans="2:20">
      <c r="B61" s="263" t="s">
        <v>481</v>
      </c>
      <c r="C61" s="8" t="s">
        <v>137</v>
      </c>
      <c r="D61" t="s">
        <v>1</v>
      </c>
      <c r="E61" s="264">
        <v>0</v>
      </c>
      <c r="F61" s="10">
        <v>0</v>
      </c>
      <c r="G61" s="265">
        <v>0</v>
      </c>
      <c r="H61" s="10">
        <v>0</v>
      </c>
      <c r="I61" s="264">
        <v>0</v>
      </c>
      <c r="J61" s="10">
        <v>0</v>
      </c>
      <c r="K61" s="10">
        <v>0</v>
      </c>
      <c r="L61" s="266">
        <v>0</v>
      </c>
      <c r="M61" s="264">
        <v>0</v>
      </c>
      <c r="N61" s="10">
        <v>0</v>
      </c>
      <c r="O61" s="10">
        <v>0</v>
      </c>
      <c r="P61" s="265">
        <v>66693</v>
      </c>
      <c r="Q61" s="10">
        <v>66693</v>
      </c>
      <c r="R61" s="267">
        <v>66693</v>
      </c>
      <c r="S61" s="10">
        <v>0</v>
      </c>
      <c r="T61" s="268">
        <v>0</v>
      </c>
    </row>
    <row r="62" spans="2:20">
      <c r="B62" s="263" t="s">
        <v>75</v>
      </c>
      <c r="C62" s="8" t="s">
        <v>24</v>
      </c>
      <c r="D62" t="s">
        <v>1</v>
      </c>
      <c r="E62" s="264">
        <v>0</v>
      </c>
      <c r="F62" s="10">
        <v>0</v>
      </c>
      <c r="G62" s="265">
        <v>0</v>
      </c>
      <c r="H62" s="10">
        <v>0</v>
      </c>
      <c r="I62" s="264">
        <v>0</v>
      </c>
      <c r="J62" s="10">
        <v>0</v>
      </c>
      <c r="K62" s="10">
        <v>0</v>
      </c>
      <c r="L62" s="266">
        <v>0</v>
      </c>
      <c r="M62" s="264">
        <v>0</v>
      </c>
      <c r="N62" s="10">
        <v>0</v>
      </c>
      <c r="O62" s="10">
        <v>0</v>
      </c>
      <c r="P62" s="265">
        <v>66134</v>
      </c>
      <c r="Q62" s="10">
        <v>66134</v>
      </c>
      <c r="R62" s="267">
        <v>66134</v>
      </c>
      <c r="S62" s="10">
        <v>0</v>
      </c>
      <c r="T62" s="268">
        <v>0</v>
      </c>
    </row>
    <row r="63" spans="2:20">
      <c r="B63" s="263" t="s">
        <v>148</v>
      </c>
      <c r="C63" s="8" t="s">
        <v>147</v>
      </c>
      <c r="D63" t="s">
        <v>1</v>
      </c>
      <c r="E63" s="264">
        <v>62455</v>
      </c>
      <c r="F63" s="10">
        <v>2</v>
      </c>
      <c r="G63" s="265">
        <v>0</v>
      </c>
      <c r="H63" s="10">
        <v>62457</v>
      </c>
      <c r="I63" s="264">
        <v>0</v>
      </c>
      <c r="J63" s="10">
        <v>0</v>
      </c>
      <c r="K63" s="10">
        <v>0</v>
      </c>
      <c r="L63" s="266">
        <v>62457</v>
      </c>
      <c r="M63" s="264">
        <v>0</v>
      </c>
      <c r="N63" s="10">
        <v>0</v>
      </c>
      <c r="O63" s="10">
        <v>0</v>
      </c>
      <c r="P63" s="265">
        <v>0</v>
      </c>
      <c r="Q63" s="10">
        <v>0</v>
      </c>
      <c r="R63" s="267">
        <v>62457</v>
      </c>
      <c r="S63" s="10">
        <v>0</v>
      </c>
      <c r="T63" s="268">
        <v>62457</v>
      </c>
    </row>
    <row r="64" spans="2:20">
      <c r="B64" s="263" t="s">
        <v>482</v>
      </c>
      <c r="C64" s="8" t="s">
        <v>334</v>
      </c>
      <c r="D64" t="s">
        <v>0</v>
      </c>
      <c r="E64" s="264">
        <v>0</v>
      </c>
      <c r="F64" s="10">
        <v>0</v>
      </c>
      <c r="G64" s="265">
        <v>0</v>
      </c>
      <c r="H64" s="10">
        <v>0</v>
      </c>
      <c r="I64" s="264">
        <v>60173</v>
      </c>
      <c r="J64" s="10">
        <v>0</v>
      </c>
      <c r="K64" s="10">
        <v>60173</v>
      </c>
      <c r="L64" s="266">
        <v>60173</v>
      </c>
      <c r="M64" s="264">
        <v>0</v>
      </c>
      <c r="N64" s="10">
        <v>0</v>
      </c>
      <c r="O64" s="10"/>
      <c r="P64" s="265"/>
      <c r="Q64" s="10">
        <v>0</v>
      </c>
      <c r="R64" s="267">
        <v>60173</v>
      </c>
      <c r="S64" s="10"/>
      <c r="T64" s="268">
        <v>60173</v>
      </c>
    </row>
    <row r="65" spans="2:20">
      <c r="B65" s="263" t="s">
        <v>483</v>
      </c>
      <c r="C65" s="8" t="s">
        <v>23</v>
      </c>
      <c r="D65" t="s">
        <v>1</v>
      </c>
      <c r="E65" s="264">
        <v>0</v>
      </c>
      <c r="F65" s="10">
        <v>9107</v>
      </c>
      <c r="G65" s="265">
        <v>42445</v>
      </c>
      <c r="H65" s="10">
        <v>51552</v>
      </c>
      <c r="I65" s="264">
        <v>0</v>
      </c>
      <c r="J65" s="10">
        <v>0</v>
      </c>
      <c r="K65" s="10">
        <v>0</v>
      </c>
      <c r="L65" s="266">
        <v>51552</v>
      </c>
      <c r="M65" s="264">
        <v>0</v>
      </c>
      <c r="N65" s="10">
        <v>0</v>
      </c>
      <c r="O65" s="10">
        <v>0</v>
      </c>
      <c r="P65" s="265">
        <v>0</v>
      </c>
      <c r="Q65" s="10">
        <v>0</v>
      </c>
      <c r="R65" s="267">
        <v>51552</v>
      </c>
      <c r="S65" s="10">
        <v>0</v>
      </c>
      <c r="T65" s="268">
        <v>51552</v>
      </c>
    </row>
    <row r="66" spans="2:20">
      <c r="B66" s="263" t="s">
        <v>392</v>
      </c>
      <c r="C66" s="8" t="s">
        <v>445</v>
      </c>
      <c r="D66" t="s">
        <v>1</v>
      </c>
      <c r="E66" s="264">
        <v>0</v>
      </c>
      <c r="F66" s="10">
        <v>0</v>
      </c>
      <c r="G66" s="265">
        <v>0</v>
      </c>
      <c r="H66" s="10">
        <v>0</v>
      </c>
      <c r="I66" s="264">
        <v>0</v>
      </c>
      <c r="J66" s="10">
        <v>0</v>
      </c>
      <c r="K66" s="10">
        <v>0</v>
      </c>
      <c r="L66" s="266">
        <v>0</v>
      </c>
      <c r="M66" s="264">
        <v>0</v>
      </c>
      <c r="N66" s="10">
        <v>0</v>
      </c>
      <c r="O66" s="10">
        <v>49580</v>
      </c>
      <c r="P66" s="265">
        <v>0</v>
      </c>
      <c r="Q66" s="10">
        <v>49580</v>
      </c>
      <c r="R66" s="267">
        <v>49580</v>
      </c>
      <c r="S66" s="10">
        <v>0</v>
      </c>
      <c r="T66" s="268">
        <v>0</v>
      </c>
    </row>
    <row r="67" spans="2:20">
      <c r="B67" s="263" t="s">
        <v>484</v>
      </c>
      <c r="C67" s="8" t="s">
        <v>348</v>
      </c>
      <c r="D67" t="s">
        <v>1</v>
      </c>
      <c r="E67" s="264">
        <v>0</v>
      </c>
      <c r="F67" s="10">
        <v>0</v>
      </c>
      <c r="G67" s="265">
        <v>0</v>
      </c>
      <c r="H67" s="10">
        <v>0</v>
      </c>
      <c r="I67" s="264">
        <v>0</v>
      </c>
      <c r="J67" s="10">
        <v>0</v>
      </c>
      <c r="K67" s="10">
        <v>0</v>
      </c>
      <c r="L67" s="266">
        <v>0</v>
      </c>
      <c r="M67" s="264">
        <v>0</v>
      </c>
      <c r="N67" s="10">
        <v>0</v>
      </c>
      <c r="O67" s="10">
        <v>0</v>
      </c>
      <c r="P67" s="265">
        <v>48849</v>
      </c>
      <c r="Q67" s="10">
        <v>48849</v>
      </c>
      <c r="R67" s="267">
        <v>48849</v>
      </c>
      <c r="S67" s="10">
        <v>0</v>
      </c>
      <c r="T67" s="268">
        <v>0</v>
      </c>
    </row>
    <row r="68" spans="2:20">
      <c r="B68" s="263" t="s">
        <v>64</v>
      </c>
      <c r="C68" s="8" t="s">
        <v>334</v>
      </c>
      <c r="D68" t="s">
        <v>1</v>
      </c>
      <c r="E68" s="264">
        <v>0</v>
      </c>
      <c r="F68" s="10">
        <v>0</v>
      </c>
      <c r="G68" s="265">
        <v>0</v>
      </c>
      <c r="H68" s="10">
        <v>0</v>
      </c>
      <c r="I68" s="264">
        <v>0</v>
      </c>
      <c r="J68" s="10">
        <v>0</v>
      </c>
      <c r="K68" s="10">
        <v>0</v>
      </c>
      <c r="L68" s="266">
        <v>0</v>
      </c>
      <c r="M68" s="264">
        <v>0</v>
      </c>
      <c r="N68" s="10">
        <v>0</v>
      </c>
      <c r="O68" s="10">
        <v>0</v>
      </c>
      <c r="P68" s="265">
        <v>48628</v>
      </c>
      <c r="Q68" s="10">
        <v>48628</v>
      </c>
      <c r="R68" s="267">
        <v>48628</v>
      </c>
      <c r="S68" s="10">
        <v>0</v>
      </c>
      <c r="T68" s="268">
        <v>0</v>
      </c>
    </row>
    <row r="69" spans="2:20">
      <c r="B69" s="263" t="s">
        <v>485</v>
      </c>
      <c r="C69" s="8" t="s">
        <v>486</v>
      </c>
      <c r="D69" t="s">
        <v>1</v>
      </c>
      <c r="E69" s="264">
        <v>0</v>
      </c>
      <c r="F69" s="10">
        <v>0</v>
      </c>
      <c r="G69" s="265">
        <v>0</v>
      </c>
      <c r="H69" s="10">
        <v>0</v>
      </c>
      <c r="I69" s="264">
        <v>0</v>
      </c>
      <c r="J69" s="10">
        <v>0</v>
      </c>
      <c r="K69" s="10">
        <v>0</v>
      </c>
      <c r="L69" s="266">
        <v>0</v>
      </c>
      <c r="M69" s="264">
        <v>0</v>
      </c>
      <c r="N69" s="10">
        <v>0</v>
      </c>
      <c r="O69" s="10">
        <v>0</v>
      </c>
      <c r="P69" s="265">
        <v>48089</v>
      </c>
      <c r="Q69" s="10">
        <v>48089</v>
      </c>
      <c r="R69" s="267">
        <v>48089</v>
      </c>
      <c r="S69" s="10">
        <v>0</v>
      </c>
      <c r="T69" s="268">
        <v>0</v>
      </c>
    </row>
    <row r="70" spans="2:20">
      <c r="B70" s="263" t="s">
        <v>487</v>
      </c>
      <c r="C70" s="8" t="s">
        <v>472</v>
      </c>
      <c r="D70" t="s">
        <v>0</v>
      </c>
      <c r="E70" s="264">
        <v>18</v>
      </c>
      <c r="F70" s="10">
        <v>0</v>
      </c>
      <c r="G70" s="265">
        <v>37772</v>
      </c>
      <c r="H70" s="10">
        <v>37790</v>
      </c>
      <c r="I70" s="264">
        <v>0</v>
      </c>
      <c r="J70" s="10">
        <v>0</v>
      </c>
      <c r="K70" s="10">
        <v>0</v>
      </c>
      <c r="L70" s="266">
        <v>37790</v>
      </c>
      <c r="M70" s="264">
        <v>0</v>
      </c>
      <c r="N70" s="10">
        <v>0</v>
      </c>
      <c r="O70" s="10"/>
      <c r="P70" s="265"/>
      <c r="Q70" s="10">
        <v>0</v>
      </c>
      <c r="R70" s="267">
        <v>37790</v>
      </c>
      <c r="S70" s="10"/>
      <c r="T70" s="268">
        <v>37790</v>
      </c>
    </row>
    <row r="71" spans="2:20">
      <c r="B71" s="263" t="s">
        <v>488</v>
      </c>
      <c r="C71" s="8" t="s">
        <v>356</v>
      </c>
      <c r="D71" t="s">
        <v>1</v>
      </c>
      <c r="E71" s="264">
        <v>0</v>
      </c>
      <c r="F71" s="10">
        <v>0</v>
      </c>
      <c r="G71" s="265">
        <v>0</v>
      </c>
      <c r="H71" s="10">
        <v>0</v>
      </c>
      <c r="I71" s="264">
        <v>37368</v>
      </c>
      <c r="J71" s="10">
        <v>0</v>
      </c>
      <c r="K71" s="10">
        <v>37368</v>
      </c>
      <c r="L71" s="266">
        <v>37368</v>
      </c>
      <c r="M71" s="264">
        <v>0</v>
      </c>
      <c r="N71" s="10">
        <v>0</v>
      </c>
      <c r="O71" s="10">
        <v>0</v>
      </c>
      <c r="P71" s="265">
        <v>0</v>
      </c>
      <c r="Q71" s="10">
        <v>0</v>
      </c>
      <c r="R71" s="267">
        <v>37368</v>
      </c>
      <c r="S71" s="10">
        <v>0</v>
      </c>
      <c r="T71" s="268">
        <v>37368</v>
      </c>
    </row>
    <row r="72" spans="2:20">
      <c r="B72" s="263" t="s">
        <v>489</v>
      </c>
      <c r="C72" s="8" t="s">
        <v>490</v>
      </c>
      <c r="D72" t="s">
        <v>0</v>
      </c>
      <c r="E72" s="264">
        <v>0</v>
      </c>
      <c r="F72" s="10">
        <v>19231</v>
      </c>
      <c r="G72" s="265">
        <v>18104</v>
      </c>
      <c r="H72" s="10">
        <v>37335</v>
      </c>
      <c r="I72" s="264">
        <v>0</v>
      </c>
      <c r="J72" s="10">
        <v>0</v>
      </c>
      <c r="K72" s="10">
        <v>0</v>
      </c>
      <c r="L72" s="266">
        <v>37335</v>
      </c>
      <c r="M72" s="264">
        <v>0</v>
      </c>
      <c r="N72" s="10">
        <v>0</v>
      </c>
      <c r="O72" s="10"/>
      <c r="P72" s="265"/>
      <c r="Q72" s="10">
        <v>0</v>
      </c>
      <c r="R72" s="267">
        <v>37335</v>
      </c>
      <c r="S72" s="10"/>
      <c r="T72" s="268">
        <v>37335</v>
      </c>
    </row>
    <row r="73" spans="2:20">
      <c r="B73" s="263" t="s">
        <v>491</v>
      </c>
      <c r="C73" s="8" t="s">
        <v>138</v>
      </c>
      <c r="D73" t="s">
        <v>1</v>
      </c>
      <c r="E73" s="264">
        <v>0</v>
      </c>
      <c r="F73" s="10">
        <v>0</v>
      </c>
      <c r="G73" s="265">
        <v>0</v>
      </c>
      <c r="H73" s="10">
        <v>0</v>
      </c>
      <c r="I73" s="264">
        <v>4722</v>
      </c>
      <c r="J73" s="10">
        <v>27972</v>
      </c>
      <c r="K73" s="10">
        <v>32694</v>
      </c>
      <c r="L73" s="266">
        <v>32694</v>
      </c>
      <c r="M73" s="264">
        <v>0</v>
      </c>
      <c r="N73" s="10">
        <v>0</v>
      </c>
      <c r="O73" s="10">
        <v>0</v>
      </c>
      <c r="P73" s="265">
        <v>0</v>
      </c>
      <c r="Q73" s="10">
        <v>0</v>
      </c>
      <c r="R73" s="267">
        <v>32694</v>
      </c>
      <c r="S73" s="10">
        <v>0</v>
      </c>
      <c r="T73" s="268">
        <v>32694</v>
      </c>
    </row>
    <row r="74" spans="2:20">
      <c r="B74" s="263" t="s">
        <v>492</v>
      </c>
      <c r="C74" s="8" t="s">
        <v>493</v>
      </c>
      <c r="D74" t="s">
        <v>1</v>
      </c>
      <c r="E74" s="264">
        <v>0</v>
      </c>
      <c r="F74" s="10">
        <v>0</v>
      </c>
      <c r="G74" s="265">
        <v>0</v>
      </c>
      <c r="H74" s="10">
        <v>0</v>
      </c>
      <c r="I74" s="264">
        <v>0</v>
      </c>
      <c r="J74" s="10">
        <v>0</v>
      </c>
      <c r="K74" s="10">
        <v>0</v>
      </c>
      <c r="L74" s="266">
        <v>0</v>
      </c>
      <c r="M74" s="264">
        <v>0</v>
      </c>
      <c r="N74" s="10">
        <v>0</v>
      </c>
      <c r="O74" s="10">
        <v>0</v>
      </c>
      <c r="P74" s="265">
        <v>27871</v>
      </c>
      <c r="Q74" s="10">
        <v>27871</v>
      </c>
      <c r="R74" s="267">
        <v>27871</v>
      </c>
      <c r="S74" s="10">
        <v>0</v>
      </c>
      <c r="T74" s="268">
        <v>0</v>
      </c>
    </row>
    <row r="75" spans="2:20">
      <c r="B75" s="263" t="s">
        <v>494</v>
      </c>
      <c r="C75" s="8" t="s">
        <v>495</v>
      </c>
      <c r="D75" t="s">
        <v>0</v>
      </c>
      <c r="E75" s="264">
        <v>0</v>
      </c>
      <c r="F75" s="10">
        <v>10983</v>
      </c>
      <c r="G75" s="265">
        <v>15805</v>
      </c>
      <c r="H75" s="10">
        <v>26788</v>
      </c>
      <c r="I75" s="264">
        <v>0</v>
      </c>
      <c r="J75" s="10">
        <v>0</v>
      </c>
      <c r="K75" s="10">
        <v>0</v>
      </c>
      <c r="L75" s="266">
        <v>26788</v>
      </c>
      <c r="M75" s="264">
        <v>0</v>
      </c>
      <c r="N75" s="10">
        <v>0</v>
      </c>
      <c r="O75" s="10"/>
      <c r="P75" s="265"/>
      <c r="Q75" s="10">
        <v>0</v>
      </c>
      <c r="R75" s="267">
        <v>26788</v>
      </c>
      <c r="S75" s="10"/>
      <c r="T75" s="268">
        <v>26788</v>
      </c>
    </row>
    <row r="76" spans="2:20">
      <c r="B76" s="263" t="s">
        <v>496</v>
      </c>
      <c r="C76" s="8" t="s">
        <v>497</v>
      </c>
      <c r="D76" t="s">
        <v>1</v>
      </c>
      <c r="E76" s="264">
        <v>0</v>
      </c>
      <c r="F76" s="10">
        <v>0</v>
      </c>
      <c r="G76" s="265">
        <v>0</v>
      </c>
      <c r="H76" s="10">
        <v>0</v>
      </c>
      <c r="I76" s="264">
        <v>0</v>
      </c>
      <c r="J76" s="10">
        <v>0</v>
      </c>
      <c r="K76" s="10">
        <v>0</v>
      </c>
      <c r="L76" s="266">
        <v>0</v>
      </c>
      <c r="M76" s="264">
        <v>0</v>
      </c>
      <c r="N76" s="10">
        <v>0</v>
      </c>
      <c r="O76" s="10">
        <v>0</v>
      </c>
      <c r="P76" s="265">
        <v>25010</v>
      </c>
      <c r="Q76" s="10">
        <v>25010</v>
      </c>
      <c r="R76" s="267">
        <v>25010</v>
      </c>
      <c r="S76" s="10">
        <v>0</v>
      </c>
      <c r="T76" s="268">
        <v>0</v>
      </c>
    </row>
    <row r="77" spans="2:20">
      <c r="B77" s="263" t="s">
        <v>498</v>
      </c>
      <c r="C77" s="8" t="s">
        <v>499</v>
      </c>
      <c r="D77" t="s">
        <v>1</v>
      </c>
      <c r="E77" s="264">
        <v>0</v>
      </c>
      <c r="F77" s="10">
        <v>0</v>
      </c>
      <c r="G77" s="265">
        <v>0</v>
      </c>
      <c r="H77" s="10">
        <v>0</v>
      </c>
      <c r="I77" s="264">
        <v>0</v>
      </c>
      <c r="J77" s="10">
        <v>0</v>
      </c>
      <c r="K77" s="10">
        <v>0</v>
      </c>
      <c r="L77" s="266">
        <v>0</v>
      </c>
      <c r="M77" s="264">
        <v>0</v>
      </c>
      <c r="N77" s="10">
        <v>0</v>
      </c>
      <c r="O77" s="10">
        <v>0</v>
      </c>
      <c r="P77" s="265">
        <v>20147</v>
      </c>
      <c r="Q77" s="10">
        <v>20147</v>
      </c>
      <c r="R77" s="267">
        <v>20147</v>
      </c>
      <c r="S77" s="10">
        <v>0</v>
      </c>
      <c r="T77" s="268">
        <v>0</v>
      </c>
    </row>
    <row r="78" spans="2:20">
      <c r="B78" s="263" t="s">
        <v>500</v>
      </c>
      <c r="C78" s="8" t="s">
        <v>501</v>
      </c>
      <c r="D78" t="s">
        <v>1</v>
      </c>
      <c r="E78" s="264">
        <v>0</v>
      </c>
      <c r="F78" s="10">
        <v>0</v>
      </c>
      <c r="G78" s="265">
        <v>0</v>
      </c>
      <c r="H78" s="10">
        <v>0</v>
      </c>
      <c r="I78" s="264">
        <v>0</v>
      </c>
      <c r="J78" s="10">
        <v>0</v>
      </c>
      <c r="K78" s="10">
        <v>0</v>
      </c>
      <c r="L78" s="266">
        <v>0</v>
      </c>
      <c r="M78" s="264">
        <v>0</v>
      </c>
      <c r="N78" s="10">
        <v>0</v>
      </c>
      <c r="O78" s="10">
        <v>15462</v>
      </c>
      <c r="P78" s="265">
        <v>4471</v>
      </c>
      <c r="Q78" s="10">
        <v>19933</v>
      </c>
      <c r="R78" s="267">
        <v>19933</v>
      </c>
      <c r="S78" s="10">
        <v>0</v>
      </c>
      <c r="T78" s="268">
        <v>0</v>
      </c>
    </row>
    <row r="79" spans="2:20">
      <c r="B79" s="263" t="s">
        <v>502</v>
      </c>
      <c r="C79" s="8" t="s">
        <v>193</v>
      </c>
      <c r="D79" t="s">
        <v>1</v>
      </c>
      <c r="E79" s="264">
        <v>0</v>
      </c>
      <c r="F79" s="10">
        <v>0</v>
      </c>
      <c r="G79" s="265">
        <v>0</v>
      </c>
      <c r="H79" s="10">
        <v>0</v>
      </c>
      <c r="I79" s="264">
        <v>4491</v>
      </c>
      <c r="J79" s="10">
        <v>0</v>
      </c>
      <c r="K79" s="10">
        <v>4491</v>
      </c>
      <c r="L79" s="266">
        <v>4491</v>
      </c>
      <c r="M79" s="264">
        <v>0</v>
      </c>
      <c r="N79" s="10">
        <v>0</v>
      </c>
      <c r="O79" s="10">
        <v>0</v>
      </c>
      <c r="P79" s="265">
        <v>13082</v>
      </c>
      <c r="Q79" s="10">
        <v>13082</v>
      </c>
      <c r="R79" s="267">
        <v>17573</v>
      </c>
      <c r="S79" s="10">
        <v>0</v>
      </c>
      <c r="T79" s="268">
        <v>4491</v>
      </c>
    </row>
    <row r="80" spans="2:20">
      <c r="B80" s="263" t="s">
        <v>503</v>
      </c>
      <c r="C80" s="8" t="s">
        <v>503</v>
      </c>
      <c r="D80" t="s">
        <v>1</v>
      </c>
      <c r="E80" s="264">
        <v>0</v>
      </c>
      <c r="F80" s="10">
        <v>7391</v>
      </c>
      <c r="G80" s="265">
        <v>6739</v>
      </c>
      <c r="H80" s="10">
        <v>14130</v>
      </c>
      <c r="I80" s="264">
        <v>0</v>
      </c>
      <c r="J80" s="10">
        <v>0</v>
      </c>
      <c r="K80" s="10">
        <v>0</v>
      </c>
      <c r="L80" s="266">
        <v>14130</v>
      </c>
      <c r="M80" s="264">
        <v>0</v>
      </c>
      <c r="N80" s="10">
        <v>0</v>
      </c>
      <c r="O80" s="10">
        <v>1571</v>
      </c>
      <c r="P80" s="265">
        <v>0</v>
      </c>
      <c r="Q80" s="10">
        <v>1571</v>
      </c>
      <c r="R80" s="267">
        <v>15701</v>
      </c>
      <c r="S80" s="10">
        <v>0</v>
      </c>
      <c r="T80" s="268">
        <v>14130</v>
      </c>
    </row>
    <row r="81" spans="2:20">
      <c r="B81" s="263" t="s">
        <v>504</v>
      </c>
      <c r="C81" s="8" t="s">
        <v>27</v>
      </c>
      <c r="D81" t="s">
        <v>1</v>
      </c>
      <c r="E81" s="264">
        <v>0</v>
      </c>
      <c r="F81" s="10">
        <v>0</v>
      </c>
      <c r="G81" s="265">
        <v>0</v>
      </c>
      <c r="H81" s="10">
        <v>0</v>
      </c>
      <c r="I81" s="264">
        <v>14993</v>
      </c>
      <c r="J81" s="10">
        <v>0</v>
      </c>
      <c r="K81" s="10">
        <v>14993</v>
      </c>
      <c r="L81" s="266">
        <v>14993</v>
      </c>
      <c r="M81" s="264">
        <v>0</v>
      </c>
      <c r="N81" s="10">
        <v>0</v>
      </c>
      <c r="O81" s="10">
        <v>0</v>
      </c>
      <c r="P81" s="265">
        <v>0</v>
      </c>
      <c r="Q81" s="10">
        <v>0</v>
      </c>
      <c r="R81" s="267">
        <v>14993</v>
      </c>
      <c r="S81" s="10">
        <v>0</v>
      </c>
      <c r="T81" s="268">
        <v>14993</v>
      </c>
    </row>
    <row r="82" spans="2:20">
      <c r="B82" s="263" t="s">
        <v>300</v>
      </c>
      <c r="C82" s="8" t="s">
        <v>12</v>
      </c>
      <c r="D82" t="s">
        <v>0</v>
      </c>
      <c r="E82" s="264">
        <v>13849</v>
      </c>
      <c r="F82" s="10">
        <v>0</v>
      </c>
      <c r="G82" s="265">
        <v>1091</v>
      </c>
      <c r="H82" s="10">
        <v>14940</v>
      </c>
      <c r="I82" s="264">
        <v>0</v>
      </c>
      <c r="J82" s="10">
        <v>0</v>
      </c>
      <c r="K82" s="10">
        <v>0</v>
      </c>
      <c r="L82" s="266">
        <v>14940</v>
      </c>
      <c r="M82" s="264">
        <v>0</v>
      </c>
      <c r="N82" s="10">
        <v>0</v>
      </c>
      <c r="O82" s="10"/>
      <c r="P82" s="265"/>
      <c r="Q82" s="10">
        <v>0</v>
      </c>
      <c r="R82" s="267">
        <v>14940</v>
      </c>
      <c r="S82" s="10"/>
      <c r="T82" s="268">
        <v>14940</v>
      </c>
    </row>
    <row r="83" spans="2:20">
      <c r="B83" s="263" t="s">
        <v>505</v>
      </c>
      <c r="C83" s="8" t="s">
        <v>26</v>
      </c>
      <c r="D83" t="s">
        <v>0</v>
      </c>
      <c r="E83" s="264">
        <v>0</v>
      </c>
      <c r="F83" s="10">
        <v>0</v>
      </c>
      <c r="G83" s="265">
        <v>14801</v>
      </c>
      <c r="H83" s="10">
        <v>14801</v>
      </c>
      <c r="I83" s="264">
        <v>0</v>
      </c>
      <c r="J83" s="10">
        <v>0</v>
      </c>
      <c r="K83" s="10">
        <v>0</v>
      </c>
      <c r="L83" s="266">
        <v>14801</v>
      </c>
      <c r="M83" s="264">
        <v>0</v>
      </c>
      <c r="N83" s="10">
        <v>0</v>
      </c>
      <c r="O83" s="10"/>
      <c r="P83" s="265"/>
      <c r="Q83" s="10">
        <v>0</v>
      </c>
      <c r="R83" s="267">
        <v>14801</v>
      </c>
      <c r="S83" s="10"/>
      <c r="T83" s="268">
        <v>14801</v>
      </c>
    </row>
    <row r="84" spans="2:20">
      <c r="B84" s="263" t="s">
        <v>506</v>
      </c>
      <c r="C84" s="8" t="s">
        <v>507</v>
      </c>
      <c r="D84" t="s">
        <v>1</v>
      </c>
      <c r="E84" s="264">
        <v>0</v>
      </c>
      <c r="F84" s="10">
        <v>0</v>
      </c>
      <c r="G84" s="265">
        <v>0</v>
      </c>
      <c r="H84" s="10">
        <v>0</v>
      </c>
      <c r="I84" s="264">
        <v>0</v>
      </c>
      <c r="J84" s="10">
        <v>0</v>
      </c>
      <c r="K84" s="10">
        <v>0</v>
      </c>
      <c r="L84" s="266">
        <v>0</v>
      </c>
      <c r="M84" s="264">
        <v>0</v>
      </c>
      <c r="N84" s="10">
        <v>0</v>
      </c>
      <c r="O84" s="10">
        <v>0</v>
      </c>
      <c r="P84" s="265">
        <v>13933</v>
      </c>
      <c r="Q84" s="10">
        <v>13933</v>
      </c>
      <c r="R84" s="267">
        <v>13933</v>
      </c>
      <c r="S84" s="10">
        <v>0</v>
      </c>
      <c r="T84" s="268">
        <v>0</v>
      </c>
    </row>
    <row r="85" spans="2:20">
      <c r="B85" s="263" t="s">
        <v>508</v>
      </c>
      <c r="C85" s="8" t="s">
        <v>509</v>
      </c>
      <c r="D85" t="s">
        <v>0</v>
      </c>
      <c r="E85" s="264">
        <v>0</v>
      </c>
      <c r="F85" s="10">
        <v>0</v>
      </c>
      <c r="G85" s="265">
        <v>0</v>
      </c>
      <c r="H85" s="10">
        <v>0</v>
      </c>
      <c r="I85" s="264">
        <v>0</v>
      </c>
      <c r="J85" s="10">
        <v>0</v>
      </c>
      <c r="K85" s="10">
        <v>0</v>
      </c>
      <c r="L85" s="266">
        <v>0</v>
      </c>
      <c r="M85" s="264">
        <v>13241</v>
      </c>
      <c r="N85" s="10">
        <v>0</v>
      </c>
      <c r="O85" s="10"/>
      <c r="P85" s="265"/>
      <c r="Q85" s="10">
        <v>13241</v>
      </c>
      <c r="R85" s="267">
        <v>13241</v>
      </c>
      <c r="S85" s="10"/>
      <c r="T85" s="268">
        <v>0</v>
      </c>
    </row>
    <row r="86" spans="2:20">
      <c r="B86" s="263" t="s">
        <v>235</v>
      </c>
      <c r="C86" s="8" t="s">
        <v>510</v>
      </c>
      <c r="D86" t="s">
        <v>1</v>
      </c>
      <c r="E86" s="264">
        <v>0</v>
      </c>
      <c r="F86" s="10">
        <v>0</v>
      </c>
      <c r="G86" s="265">
        <v>0</v>
      </c>
      <c r="H86" s="10">
        <v>0</v>
      </c>
      <c r="I86" s="264">
        <v>0</v>
      </c>
      <c r="J86" s="10">
        <v>0</v>
      </c>
      <c r="K86" s="10">
        <v>0</v>
      </c>
      <c r="L86" s="266">
        <v>0</v>
      </c>
      <c r="M86" s="264">
        <v>0</v>
      </c>
      <c r="N86" s="10">
        <v>0</v>
      </c>
      <c r="O86" s="10">
        <v>0</v>
      </c>
      <c r="P86" s="265">
        <v>13207</v>
      </c>
      <c r="Q86" s="10">
        <v>13207</v>
      </c>
      <c r="R86" s="267">
        <v>13207</v>
      </c>
      <c r="S86" s="10">
        <v>0</v>
      </c>
      <c r="T86" s="268">
        <v>0</v>
      </c>
    </row>
    <row r="87" spans="2:20">
      <c r="B87" s="263" t="s">
        <v>511</v>
      </c>
      <c r="C87" s="8" t="s">
        <v>512</v>
      </c>
      <c r="D87" t="s">
        <v>1</v>
      </c>
      <c r="E87" s="264">
        <v>0</v>
      </c>
      <c r="F87" s="10">
        <v>0</v>
      </c>
      <c r="G87" s="265">
        <v>0</v>
      </c>
      <c r="H87" s="10">
        <v>0</v>
      </c>
      <c r="I87" s="264">
        <v>0</v>
      </c>
      <c r="J87" s="10">
        <v>0</v>
      </c>
      <c r="K87" s="10">
        <v>0</v>
      </c>
      <c r="L87" s="266">
        <v>0</v>
      </c>
      <c r="M87" s="264">
        <v>0</v>
      </c>
      <c r="N87" s="10">
        <v>0</v>
      </c>
      <c r="O87" s="10">
        <v>0</v>
      </c>
      <c r="P87" s="265">
        <v>12956</v>
      </c>
      <c r="Q87" s="10">
        <v>12956</v>
      </c>
      <c r="R87" s="267">
        <v>12956</v>
      </c>
      <c r="S87" s="10">
        <v>0</v>
      </c>
      <c r="T87" s="268">
        <v>0</v>
      </c>
    </row>
    <row r="88" spans="2:20">
      <c r="B88" s="263" t="s">
        <v>513</v>
      </c>
      <c r="C88" s="8" t="s">
        <v>514</v>
      </c>
      <c r="D88" t="s">
        <v>1</v>
      </c>
      <c r="E88" s="264">
        <v>0</v>
      </c>
      <c r="F88" s="10">
        <v>0</v>
      </c>
      <c r="G88" s="265">
        <v>0</v>
      </c>
      <c r="H88" s="10">
        <v>0</v>
      </c>
      <c r="I88" s="264">
        <v>0</v>
      </c>
      <c r="J88" s="10">
        <v>0</v>
      </c>
      <c r="K88" s="10">
        <v>0</v>
      </c>
      <c r="L88" s="266">
        <v>0</v>
      </c>
      <c r="M88" s="264">
        <v>0</v>
      </c>
      <c r="N88" s="10">
        <v>0</v>
      </c>
      <c r="O88" s="10">
        <v>0</v>
      </c>
      <c r="P88" s="265">
        <v>12574</v>
      </c>
      <c r="Q88" s="10">
        <v>12574</v>
      </c>
      <c r="R88" s="267">
        <v>12574</v>
      </c>
      <c r="S88" s="10">
        <v>0</v>
      </c>
      <c r="T88" s="268">
        <v>0</v>
      </c>
    </row>
    <row r="89" spans="2:20">
      <c r="B89" s="263" t="s">
        <v>54</v>
      </c>
      <c r="C89" s="8" t="s">
        <v>54</v>
      </c>
      <c r="D89" t="s">
        <v>1</v>
      </c>
      <c r="E89" s="264">
        <v>0</v>
      </c>
      <c r="F89" s="10">
        <v>0</v>
      </c>
      <c r="G89" s="265">
        <v>0</v>
      </c>
      <c r="H89" s="10">
        <v>0</v>
      </c>
      <c r="I89" s="264">
        <v>6167</v>
      </c>
      <c r="J89" s="10">
        <v>0</v>
      </c>
      <c r="K89" s="10">
        <v>6167</v>
      </c>
      <c r="L89" s="266">
        <v>6167</v>
      </c>
      <c r="M89" s="264">
        <v>0</v>
      </c>
      <c r="N89" s="10">
        <v>0</v>
      </c>
      <c r="O89" s="10">
        <v>0</v>
      </c>
      <c r="P89" s="265">
        <v>6017</v>
      </c>
      <c r="Q89" s="10">
        <v>6017</v>
      </c>
      <c r="R89" s="267">
        <v>12184</v>
      </c>
      <c r="S89" s="10">
        <v>0</v>
      </c>
      <c r="T89" s="268">
        <v>6167</v>
      </c>
    </row>
    <row r="90" spans="2:20">
      <c r="B90" s="263" t="s">
        <v>28</v>
      </c>
      <c r="C90" s="8" t="s">
        <v>28</v>
      </c>
      <c r="D90" t="s">
        <v>1</v>
      </c>
      <c r="E90" s="264">
        <v>3432</v>
      </c>
      <c r="F90" s="10">
        <v>810</v>
      </c>
      <c r="G90" s="265">
        <v>2089</v>
      </c>
      <c r="H90" s="10">
        <v>6331</v>
      </c>
      <c r="I90" s="264">
        <v>5407</v>
      </c>
      <c r="J90" s="10">
        <v>0</v>
      </c>
      <c r="K90" s="10">
        <v>5407</v>
      </c>
      <c r="L90" s="266">
        <v>11738</v>
      </c>
      <c r="M90" s="264">
        <v>0</v>
      </c>
      <c r="N90" s="10">
        <v>0</v>
      </c>
      <c r="O90" s="10">
        <v>0</v>
      </c>
      <c r="P90" s="265">
        <v>0</v>
      </c>
      <c r="Q90" s="10">
        <v>0</v>
      </c>
      <c r="R90" s="267">
        <v>11738</v>
      </c>
      <c r="S90" s="10">
        <v>0</v>
      </c>
      <c r="T90" s="268">
        <v>11738</v>
      </c>
    </row>
    <row r="91" spans="2:20">
      <c r="B91" s="263" t="s">
        <v>515</v>
      </c>
      <c r="C91" s="8" t="s">
        <v>38</v>
      </c>
      <c r="D91" t="s">
        <v>1</v>
      </c>
      <c r="E91" s="264">
        <v>0</v>
      </c>
      <c r="F91" s="10">
        <v>0</v>
      </c>
      <c r="G91" s="265">
        <v>0</v>
      </c>
      <c r="H91" s="10">
        <v>0</v>
      </c>
      <c r="I91" s="264">
        <v>0</v>
      </c>
      <c r="J91" s="10">
        <v>0</v>
      </c>
      <c r="K91" s="10">
        <v>0</v>
      </c>
      <c r="L91" s="266">
        <v>0</v>
      </c>
      <c r="M91" s="264">
        <v>0</v>
      </c>
      <c r="N91" s="10">
        <v>0</v>
      </c>
      <c r="O91" s="10">
        <v>0</v>
      </c>
      <c r="P91" s="265">
        <v>11648</v>
      </c>
      <c r="Q91" s="10">
        <v>11648</v>
      </c>
      <c r="R91" s="267">
        <v>11648</v>
      </c>
      <c r="S91" s="10">
        <v>0</v>
      </c>
      <c r="T91" s="268">
        <v>0</v>
      </c>
    </row>
    <row r="92" spans="2:20">
      <c r="B92" s="263" t="s">
        <v>516</v>
      </c>
      <c r="C92" s="8" t="s">
        <v>517</v>
      </c>
      <c r="D92" t="s">
        <v>0</v>
      </c>
      <c r="E92" s="264">
        <v>0</v>
      </c>
      <c r="F92" s="10">
        <v>8128</v>
      </c>
      <c r="G92" s="265">
        <v>3488</v>
      </c>
      <c r="H92" s="10">
        <v>11616</v>
      </c>
      <c r="I92" s="264">
        <v>0</v>
      </c>
      <c r="J92" s="10">
        <v>0</v>
      </c>
      <c r="K92" s="10">
        <v>0</v>
      </c>
      <c r="L92" s="266">
        <v>11616</v>
      </c>
      <c r="M92" s="264">
        <v>0</v>
      </c>
      <c r="N92" s="10">
        <v>0</v>
      </c>
      <c r="O92" s="10"/>
      <c r="P92" s="265"/>
      <c r="Q92" s="10">
        <v>0</v>
      </c>
      <c r="R92" s="267">
        <v>11616</v>
      </c>
      <c r="S92" s="10"/>
      <c r="T92" s="268">
        <v>11616</v>
      </c>
    </row>
    <row r="93" spans="2:20">
      <c r="B93" s="263" t="s">
        <v>518</v>
      </c>
      <c r="C93" s="8" t="s">
        <v>518</v>
      </c>
      <c r="D93" t="s">
        <v>1</v>
      </c>
      <c r="E93" s="264">
        <v>0</v>
      </c>
      <c r="F93" s="10">
        <v>295</v>
      </c>
      <c r="G93" s="265">
        <v>10998</v>
      </c>
      <c r="H93" s="10">
        <v>11293</v>
      </c>
      <c r="I93" s="264">
        <v>0</v>
      </c>
      <c r="J93" s="10">
        <v>0</v>
      </c>
      <c r="K93" s="10">
        <v>0</v>
      </c>
      <c r="L93" s="266">
        <v>11293</v>
      </c>
      <c r="M93" s="264">
        <v>0</v>
      </c>
      <c r="N93" s="10">
        <v>0</v>
      </c>
      <c r="O93" s="10">
        <v>0</v>
      </c>
      <c r="P93" s="265">
        <v>0</v>
      </c>
      <c r="Q93" s="10">
        <v>0</v>
      </c>
      <c r="R93" s="267">
        <v>11293</v>
      </c>
      <c r="S93" s="10">
        <v>0</v>
      </c>
      <c r="T93" s="268">
        <v>11293</v>
      </c>
    </row>
    <row r="94" spans="2:20">
      <c r="B94" s="263" t="s">
        <v>374</v>
      </c>
      <c r="C94" s="8" t="s">
        <v>519</v>
      </c>
      <c r="D94" t="s">
        <v>1</v>
      </c>
      <c r="E94" s="264">
        <v>0</v>
      </c>
      <c r="F94" s="10">
        <v>22</v>
      </c>
      <c r="G94" s="265">
        <v>11002</v>
      </c>
      <c r="H94" s="10">
        <v>11024</v>
      </c>
      <c r="I94" s="264">
        <v>0</v>
      </c>
      <c r="J94" s="10">
        <v>0</v>
      </c>
      <c r="K94" s="10">
        <v>0</v>
      </c>
      <c r="L94" s="266">
        <v>11024</v>
      </c>
      <c r="M94" s="264">
        <v>0</v>
      </c>
      <c r="N94" s="10">
        <v>0</v>
      </c>
      <c r="O94" s="10">
        <v>0</v>
      </c>
      <c r="P94" s="265">
        <v>0</v>
      </c>
      <c r="Q94" s="10">
        <v>0</v>
      </c>
      <c r="R94" s="267">
        <v>11024</v>
      </c>
      <c r="S94" s="10">
        <v>0</v>
      </c>
      <c r="T94" s="268">
        <v>11024</v>
      </c>
    </row>
    <row r="95" spans="2:20">
      <c r="B95" s="263" t="s">
        <v>520</v>
      </c>
      <c r="C95" s="8" t="s">
        <v>26</v>
      </c>
      <c r="D95" t="s">
        <v>1</v>
      </c>
      <c r="E95" s="264">
        <v>0</v>
      </c>
      <c r="F95" s="10">
        <v>0</v>
      </c>
      <c r="G95" s="265">
        <v>0</v>
      </c>
      <c r="H95" s="10">
        <v>0</v>
      </c>
      <c r="I95" s="264">
        <v>7860</v>
      </c>
      <c r="J95" s="10">
        <v>0</v>
      </c>
      <c r="K95" s="10">
        <v>7860</v>
      </c>
      <c r="L95" s="266">
        <v>7860</v>
      </c>
      <c r="M95" s="264">
        <v>0</v>
      </c>
      <c r="N95" s="10">
        <v>0</v>
      </c>
      <c r="O95" s="10">
        <v>2477</v>
      </c>
      <c r="P95" s="265">
        <v>0</v>
      </c>
      <c r="Q95" s="10">
        <v>2477</v>
      </c>
      <c r="R95" s="267">
        <v>10337</v>
      </c>
      <c r="S95" s="10">
        <v>0</v>
      </c>
      <c r="T95" s="268">
        <v>7860</v>
      </c>
    </row>
    <row r="96" spans="2:20">
      <c r="B96" s="263" t="s">
        <v>521</v>
      </c>
      <c r="C96" s="8" t="s">
        <v>522</v>
      </c>
      <c r="D96" t="s">
        <v>1</v>
      </c>
      <c r="E96" s="264">
        <v>0</v>
      </c>
      <c r="F96" s="10">
        <v>0</v>
      </c>
      <c r="G96" s="265">
        <v>0</v>
      </c>
      <c r="H96" s="10">
        <v>0</v>
      </c>
      <c r="I96" s="264">
        <v>0</v>
      </c>
      <c r="J96" s="10">
        <v>0</v>
      </c>
      <c r="K96" s="10">
        <v>0</v>
      </c>
      <c r="L96" s="266">
        <v>0</v>
      </c>
      <c r="M96" s="264">
        <v>0</v>
      </c>
      <c r="N96" s="10">
        <v>0</v>
      </c>
      <c r="O96" s="10">
        <v>0</v>
      </c>
      <c r="P96" s="265">
        <v>9614</v>
      </c>
      <c r="Q96" s="10">
        <v>9614</v>
      </c>
      <c r="R96" s="267">
        <v>9614</v>
      </c>
      <c r="S96" s="10">
        <v>0</v>
      </c>
      <c r="T96" s="268">
        <v>0</v>
      </c>
    </row>
    <row r="97" spans="2:20">
      <c r="B97" s="263" t="s">
        <v>523</v>
      </c>
      <c r="C97" s="8" t="s">
        <v>227</v>
      </c>
      <c r="D97" t="s">
        <v>1</v>
      </c>
      <c r="E97" s="264">
        <v>0</v>
      </c>
      <c r="F97" s="10">
        <v>0</v>
      </c>
      <c r="G97" s="265">
        <v>0</v>
      </c>
      <c r="H97" s="10">
        <v>0</v>
      </c>
      <c r="I97" s="264">
        <v>7798</v>
      </c>
      <c r="J97" s="10">
        <v>0</v>
      </c>
      <c r="K97" s="10">
        <v>7798</v>
      </c>
      <c r="L97" s="266">
        <v>7798</v>
      </c>
      <c r="M97" s="264">
        <v>0</v>
      </c>
      <c r="N97" s="10">
        <v>0</v>
      </c>
      <c r="O97" s="10">
        <v>0</v>
      </c>
      <c r="P97" s="265">
        <v>0</v>
      </c>
      <c r="Q97" s="10">
        <v>0</v>
      </c>
      <c r="R97" s="267">
        <v>7798</v>
      </c>
      <c r="S97" s="10">
        <v>0</v>
      </c>
      <c r="T97" s="268">
        <v>7798</v>
      </c>
    </row>
    <row r="98" spans="2:20">
      <c r="B98" s="263" t="s">
        <v>16</v>
      </c>
      <c r="C98" s="8" t="s">
        <v>16</v>
      </c>
      <c r="D98" t="s">
        <v>1</v>
      </c>
      <c r="E98" s="264">
        <v>0</v>
      </c>
      <c r="F98" s="10">
        <v>0</v>
      </c>
      <c r="G98" s="265">
        <v>0</v>
      </c>
      <c r="H98" s="10">
        <v>0</v>
      </c>
      <c r="I98" s="264">
        <v>0</v>
      </c>
      <c r="J98" s="10">
        <v>6864</v>
      </c>
      <c r="K98" s="10">
        <v>6864</v>
      </c>
      <c r="L98" s="266">
        <v>6864</v>
      </c>
      <c r="M98" s="264">
        <v>0</v>
      </c>
      <c r="N98" s="10">
        <v>0</v>
      </c>
      <c r="O98" s="10">
        <v>0</v>
      </c>
      <c r="P98" s="265">
        <v>0</v>
      </c>
      <c r="Q98" s="10">
        <v>0</v>
      </c>
      <c r="R98" s="267">
        <v>6864</v>
      </c>
      <c r="S98" s="10">
        <v>0</v>
      </c>
      <c r="T98" s="268">
        <v>6864</v>
      </c>
    </row>
    <row r="99" spans="2:20">
      <c r="B99" s="263" t="s">
        <v>396</v>
      </c>
      <c r="C99" s="8" t="s">
        <v>524</v>
      </c>
      <c r="D99" t="s">
        <v>1</v>
      </c>
      <c r="E99" s="264">
        <v>0</v>
      </c>
      <c r="F99" s="10">
        <v>0</v>
      </c>
      <c r="G99" s="265">
        <v>0</v>
      </c>
      <c r="H99" s="10">
        <v>0</v>
      </c>
      <c r="I99" s="264">
        <v>0</v>
      </c>
      <c r="J99" s="10">
        <v>0</v>
      </c>
      <c r="K99" s="10">
        <v>0</v>
      </c>
      <c r="L99" s="266">
        <v>0</v>
      </c>
      <c r="M99" s="264">
        <v>0</v>
      </c>
      <c r="N99" s="10">
        <v>0</v>
      </c>
      <c r="O99" s="10">
        <v>0</v>
      </c>
      <c r="P99" s="265">
        <v>6822</v>
      </c>
      <c r="Q99" s="10">
        <v>6822</v>
      </c>
      <c r="R99" s="267">
        <v>6822</v>
      </c>
      <c r="S99" s="10">
        <v>0</v>
      </c>
      <c r="T99" s="268">
        <v>0</v>
      </c>
    </row>
    <row r="100" spans="2:20">
      <c r="B100" s="263" t="s">
        <v>304</v>
      </c>
      <c r="C100" s="8" t="s">
        <v>10</v>
      </c>
      <c r="D100" t="s">
        <v>0</v>
      </c>
      <c r="E100" s="264">
        <v>0</v>
      </c>
      <c r="F100" s="10">
        <v>1330</v>
      </c>
      <c r="G100" s="265">
        <v>5165</v>
      </c>
      <c r="H100" s="10">
        <v>6495</v>
      </c>
      <c r="I100" s="264">
        <v>0</v>
      </c>
      <c r="J100" s="10">
        <v>0</v>
      </c>
      <c r="K100" s="10">
        <v>0</v>
      </c>
      <c r="L100" s="266">
        <v>6495</v>
      </c>
      <c r="M100" s="264">
        <v>0</v>
      </c>
      <c r="N100" s="10">
        <v>0</v>
      </c>
      <c r="O100" s="10"/>
      <c r="P100" s="265"/>
      <c r="Q100" s="10">
        <v>0</v>
      </c>
      <c r="R100" s="267">
        <v>6495</v>
      </c>
      <c r="S100" s="10">
        <v>149514</v>
      </c>
      <c r="T100" s="268">
        <v>156009</v>
      </c>
    </row>
    <row r="101" spans="2:20">
      <c r="B101" s="263" t="s">
        <v>525</v>
      </c>
      <c r="C101" s="8" t="s">
        <v>526</v>
      </c>
      <c r="D101" t="s">
        <v>0</v>
      </c>
      <c r="E101" s="264">
        <v>2826</v>
      </c>
      <c r="F101" s="10">
        <v>0</v>
      </c>
      <c r="G101" s="265">
        <v>3587</v>
      </c>
      <c r="H101" s="10">
        <v>6413</v>
      </c>
      <c r="I101" s="264">
        <v>0</v>
      </c>
      <c r="J101" s="10">
        <v>0</v>
      </c>
      <c r="K101" s="10">
        <v>0</v>
      </c>
      <c r="L101" s="266">
        <v>6413</v>
      </c>
      <c r="M101" s="264">
        <v>0</v>
      </c>
      <c r="N101" s="10">
        <v>0</v>
      </c>
      <c r="O101" s="10"/>
      <c r="P101" s="265"/>
      <c r="Q101" s="10">
        <v>0</v>
      </c>
      <c r="R101" s="267">
        <v>6413</v>
      </c>
      <c r="S101" s="10"/>
      <c r="T101" s="268">
        <v>6413</v>
      </c>
    </row>
    <row r="102" spans="2:20">
      <c r="B102" s="263" t="s">
        <v>527</v>
      </c>
      <c r="C102" s="8" t="s">
        <v>357</v>
      </c>
      <c r="D102" t="s">
        <v>1</v>
      </c>
      <c r="E102" s="264">
        <v>0</v>
      </c>
      <c r="F102" s="10">
        <v>0</v>
      </c>
      <c r="G102" s="265">
        <v>0</v>
      </c>
      <c r="H102" s="10">
        <v>0</v>
      </c>
      <c r="I102" s="264">
        <v>5846</v>
      </c>
      <c r="J102" s="10">
        <v>0</v>
      </c>
      <c r="K102" s="10">
        <v>5846</v>
      </c>
      <c r="L102" s="266">
        <v>5846</v>
      </c>
      <c r="M102" s="264">
        <v>0</v>
      </c>
      <c r="N102" s="10">
        <v>0</v>
      </c>
      <c r="O102" s="10">
        <v>0</v>
      </c>
      <c r="P102" s="265">
        <v>0</v>
      </c>
      <c r="Q102" s="10">
        <v>0</v>
      </c>
      <c r="R102" s="267">
        <v>5846</v>
      </c>
      <c r="S102" s="10">
        <v>0</v>
      </c>
      <c r="T102" s="268">
        <v>5846</v>
      </c>
    </row>
    <row r="103" spans="2:20">
      <c r="B103" s="263" t="s">
        <v>528</v>
      </c>
      <c r="C103" s="8" t="s">
        <v>529</v>
      </c>
      <c r="D103" t="s">
        <v>0</v>
      </c>
      <c r="E103" s="264">
        <v>0</v>
      </c>
      <c r="F103" s="10">
        <v>4425</v>
      </c>
      <c r="G103" s="265">
        <v>1168</v>
      </c>
      <c r="H103" s="10">
        <v>5593</v>
      </c>
      <c r="I103" s="264">
        <v>0</v>
      </c>
      <c r="J103" s="10">
        <v>0</v>
      </c>
      <c r="K103" s="10">
        <v>0</v>
      </c>
      <c r="L103" s="266">
        <v>5593</v>
      </c>
      <c r="M103" s="264">
        <v>0</v>
      </c>
      <c r="N103" s="10">
        <v>0</v>
      </c>
      <c r="O103" s="10"/>
      <c r="P103" s="265"/>
      <c r="Q103" s="10">
        <v>0</v>
      </c>
      <c r="R103" s="267">
        <v>5593</v>
      </c>
      <c r="S103" s="10"/>
      <c r="T103" s="268">
        <v>5593</v>
      </c>
    </row>
    <row r="104" spans="2:20">
      <c r="B104" s="263" t="s">
        <v>530</v>
      </c>
      <c r="C104" s="8" t="s">
        <v>530</v>
      </c>
      <c r="D104" t="s">
        <v>1</v>
      </c>
      <c r="E104" s="264">
        <v>0</v>
      </c>
      <c r="F104" s="10">
        <v>0</v>
      </c>
      <c r="G104" s="265">
        <v>0</v>
      </c>
      <c r="H104" s="10">
        <v>0</v>
      </c>
      <c r="I104" s="264">
        <v>0</v>
      </c>
      <c r="J104" s="10">
        <v>0</v>
      </c>
      <c r="K104" s="10">
        <v>0</v>
      </c>
      <c r="L104" s="266">
        <v>0</v>
      </c>
      <c r="M104" s="264">
        <v>0</v>
      </c>
      <c r="N104" s="10">
        <v>0</v>
      </c>
      <c r="O104" s="10">
        <v>0</v>
      </c>
      <c r="P104" s="265">
        <v>4072</v>
      </c>
      <c r="Q104" s="10">
        <v>4072</v>
      </c>
      <c r="R104" s="267">
        <v>4072</v>
      </c>
      <c r="S104" s="10">
        <v>0</v>
      </c>
      <c r="T104" s="268">
        <v>0</v>
      </c>
    </row>
    <row r="105" spans="2:20">
      <c r="B105" s="263" t="s">
        <v>531</v>
      </c>
      <c r="C105" s="8" t="s">
        <v>532</v>
      </c>
      <c r="D105" t="s">
        <v>0</v>
      </c>
      <c r="E105" s="264">
        <v>3</v>
      </c>
      <c r="F105" s="10">
        <v>0</v>
      </c>
      <c r="G105" s="265">
        <v>3860</v>
      </c>
      <c r="H105" s="10">
        <v>3863</v>
      </c>
      <c r="I105" s="264">
        <v>0</v>
      </c>
      <c r="J105" s="10">
        <v>0</v>
      </c>
      <c r="K105" s="10">
        <v>0</v>
      </c>
      <c r="L105" s="266">
        <v>3863</v>
      </c>
      <c r="M105" s="264">
        <v>0</v>
      </c>
      <c r="N105" s="10">
        <v>0</v>
      </c>
      <c r="O105" s="10"/>
      <c r="P105" s="265"/>
      <c r="Q105" s="10">
        <v>0</v>
      </c>
      <c r="R105" s="267">
        <v>3863</v>
      </c>
      <c r="S105" s="10"/>
      <c r="T105" s="268">
        <v>3863</v>
      </c>
    </row>
    <row r="106" spans="2:20">
      <c r="B106" s="263" t="s">
        <v>533</v>
      </c>
      <c r="C106" s="8" t="s">
        <v>534</v>
      </c>
      <c r="D106" t="s">
        <v>1</v>
      </c>
      <c r="E106" s="264">
        <v>0</v>
      </c>
      <c r="F106" s="10">
        <v>0</v>
      </c>
      <c r="G106" s="265">
        <v>0</v>
      </c>
      <c r="H106" s="10">
        <v>0</v>
      </c>
      <c r="I106" s="264">
        <v>0</v>
      </c>
      <c r="J106" s="10">
        <v>0</v>
      </c>
      <c r="K106" s="10">
        <v>0</v>
      </c>
      <c r="L106" s="266">
        <v>0</v>
      </c>
      <c r="M106" s="264">
        <v>0</v>
      </c>
      <c r="N106" s="10">
        <v>0</v>
      </c>
      <c r="O106" s="10">
        <v>0</v>
      </c>
      <c r="P106" s="265">
        <v>2640</v>
      </c>
      <c r="Q106" s="10">
        <v>2640</v>
      </c>
      <c r="R106" s="267">
        <v>2640</v>
      </c>
      <c r="S106" s="10">
        <v>0</v>
      </c>
      <c r="T106" s="268">
        <v>0</v>
      </c>
    </row>
    <row r="107" spans="2:20">
      <c r="B107" s="263" t="s">
        <v>535</v>
      </c>
      <c r="C107" s="8" t="s">
        <v>536</v>
      </c>
      <c r="D107" t="s">
        <v>0</v>
      </c>
      <c r="E107" s="264">
        <v>0</v>
      </c>
      <c r="F107" s="10">
        <v>0</v>
      </c>
      <c r="G107" s="265">
        <v>2563</v>
      </c>
      <c r="H107" s="10">
        <v>2563</v>
      </c>
      <c r="I107" s="264">
        <v>0</v>
      </c>
      <c r="J107" s="10">
        <v>0</v>
      </c>
      <c r="K107" s="10">
        <v>0</v>
      </c>
      <c r="L107" s="266">
        <v>2563</v>
      </c>
      <c r="M107" s="264">
        <v>0</v>
      </c>
      <c r="N107" s="10">
        <v>0</v>
      </c>
      <c r="O107" s="10"/>
      <c r="P107" s="265"/>
      <c r="Q107" s="10">
        <v>0</v>
      </c>
      <c r="R107" s="267">
        <v>2563</v>
      </c>
      <c r="S107" s="10"/>
      <c r="T107" s="268">
        <v>2563</v>
      </c>
    </row>
    <row r="108" spans="2:20">
      <c r="B108" s="263" t="s">
        <v>537</v>
      </c>
      <c r="C108" s="8" t="s">
        <v>136</v>
      </c>
      <c r="D108" t="s">
        <v>1</v>
      </c>
      <c r="E108" s="264">
        <v>0</v>
      </c>
      <c r="F108" s="10">
        <v>0</v>
      </c>
      <c r="G108" s="265">
        <v>0</v>
      </c>
      <c r="H108" s="10">
        <v>0</v>
      </c>
      <c r="I108" s="264">
        <v>0</v>
      </c>
      <c r="J108" s="10">
        <v>0</v>
      </c>
      <c r="K108" s="10">
        <v>0</v>
      </c>
      <c r="L108" s="266">
        <v>0</v>
      </c>
      <c r="M108" s="264">
        <v>0</v>
      </c>
      <c r="N108" s="10">
        <v>0</v>
      </c>
      <c r="O108" s="10">
        <v>0</v>
      </c>
      <c r="P108" s="265">
        <v>2323</v>
      </c>
      <c r="Q108" s="10">
        <v>2323</v>
      </c>
      <c r="R108" s="267">
        <v>2323</v>
      </c>
      <c r="S108" s="10">
        <v>0</v>
      </c>
      <c r="T108" s="268">
        <v>0</v>
      </c>
    </row>
    <row r="109" spans="2:20">
      <c r="B109" s="263" t="s">
        <v>538</v>
      </c>
      <c r="C109" s="8" t="s">
        <v>539</v>
      </c>
      <c r="D109" t="s">
        <v>0</v>
      </c>
      <c r="E109" s="264">
        <v>0</v>
      </c>
      <c r="F109" s="10">
        <v>0</v>
      </c>
      <c r="G109" s="265">
        <v>2216</v>
      </c>
      <c r="H109" s="10">
        <v>2216</v>
      </c>
      <c r="I109" s="264">
        <v>0</v>
      </c>
      <c r="J109" s="10">
        <v>0</v>
      </c>
      <c r="K109" s="10">
        <v>0</v>
      </c>
      <c r="L109" s="266">
        <v>2216</v>
      </c>
      <c r="M109" s="264">
        <v>0</v>
      </c>
      <c r="N109" s="10">
        <v>0</v>
      </c>
      <c r="O109" s="10"/>
      <c r="P109" s="265"/>
      <c r="Q109" s="10">
        <v>0</v>
      </c>
      <c r="R109" s="267">
        <v>2216</v>
      </c>
      <c r="S109" s="10"/>
      <c r="T109" s="268">
        <v>2216</v>
      </c>
    </row>
    <row r="110" spans="2:20">
      <c r="B110" s="263" t="s">
        <v>540</v>
      </c>
      <c r="C110" s="8" t="s">
        <v>372</v>
      </c>
      <c r="D110" t="s">
        <v>1</v>
      </c>
      <c r="E110" s="264">
        <v>0</v>
      </c>
      <c r="F110" s="10">
        <v>0</v>
      </c>
      <c r="G110" s="265">
        <v>0</v>
      </c>
      <c r="H110" s="10">
        <v>0</v>
      </c>
      <c r="I110" s="264">
        <v>0</v>
      </c>
      <c r="J110" s="10">
        <v>0</v>
      </c>
      <c r="K110" s="10">
        <v>0</v>
      </c>
      <c r="L110" s="266">
        <v>0</v>
      </c>
      <c r="M110" s="264">
        <v>0</v>
      </c>
      <c r="N110" s="10">
        <v>0</v>
      </c>
      <c r="O110" s="10">
        <v>0</v>
      </c>
      <c r="P110" s="265">
        <v>2138</v>
      </c>
      <c r="Q110" s="10">
        <v>2138</v>
      </c>
      <c r="R110" s="267">
        <v>2138</v>
      </c>
      <c r="S110" s="10">
        <v>0</v>
      </c>
      <c r="T110" s="268">
        <v>0</v>
      </c>
    </row>
    <row r="111" spans="2:20">
      <c r="B111" s="263" t="s">
        <v>541</v>
      </c>
      <c r="C111" s="8" t="s">
        <v>32</v>
      </c>
      <c r="D111" t="s">
        <v>1</v>
      </c>
      <c r="E111" s="264">
        <v>0</v>
      </c>
      <c r="F111" s="10">
        <v>0</v>
      </c>
      <c r="G111" s="265">
        <v>0</v>
      </c>
      <c r="H111" s="10">
        <v>0</v>
      </c>
      <c r="I111" s="264">
        <v>1492</v>
      </c>
      <c r="J111" s="10">
        <v>262</v>
      </c>
      <c r="K111" s="10">
        <v>1754</v>
      </c>
      <c r="L111" s="266">
        <v>1754</v>
      </c>
      <c r="M111" s="264">
        <v>0</v>
      </c>
      <c r="N111" s="10">
        <v>0</v>
      </c>
      <c r="O111" s="10">
        <v>0</v>
      </c>
      <c r="P111" s="265">
        <v>0</v>
      </c>
      <c r="Q111" s="10">
        <v>0</v>
      </c>
      <c r="R111" s="267">
        <v>1754</v>
      </c>
      <c r="S111" s="10">
        <v>0</v>
      </c>
      <c r="T111" s="268">
        <v>1754</v>
      </c>
    </row>
    <row r="112" spans="2:20">
      <c r="B112" s="263" t="s">
        <v>542</v>
      </c>
      <c r="C112" s="8" t="s">
        <v>224</v>
      </c>
      <c r="D112" t="s">
        <v>1</v>
      </c>
      <c r="E112" s="264">
        <v>0</v>
      </c>
      <c r="F112" s="10">
        <v>0</v>
      </c>
      <c r="G112" s="265">
        <v>0</v>
      </c>
      <c r="H112" s="10">
        <v>0</v>
      </c>
      <c r="I112" s="264">
        <v>1699</v>
      </c>
      <c r="J112" s="10">
        <v>0</v>
      </c>
      <c r="K112" s="10">
        <v>1699</v>
      </c>
      <c r="L112" s="266">
        <v>1699</v>
      </c>
      <c r="M112" s="264">
        <v>0</v>
      </c>
      <c r="N112" s="10">
        <v>0</v>
      </c>
      <c r="O112" s="10">
        <v>0</v>
      </c>
      <c r="P112" s="265">
        <v>0</v>
      </c>
      <c r="Q112" s="10">
        <v>0</v>
      </c>
      <c r="R112" s="267">
        <v>1699</v>
      </c>
      <c r="S112" s="10">
        <v>0</v>
      </c>
      <c r="T112" s="268">
        <v>1699</v>
      </c>
    </row>
    <row r="113" spans="2:20">
      <c r="B113" s="263" t="s">
        <v>543</v>
      </c>
      <c r="C113" s="8" t="s">
        <v>26</v>
      </c>
      <c r="D113" t="s">
        <v>0</v>
      </c>
      <c r="E113" s="264">
        <v>0</v>
      </c>
      <c r="F113" s="10">
        <v>0</v>
      </c>
      <c r="G113" s="265">
        <v>0</v>
      </c>
      <c r="H113" s="10">
        <v>0</v>
      </c>
      <c r="I113" s="264">
        <v>1511</v>
      </c>
      <c r="J113" s="10">
        <v>0</v>
      </c>
      <c r="K113" s="10">
        <v>1511</v>
      </c>
      <c r="L113" s="266">
        <v>1511</v>
      </c>
      <c r="M113" s="264">
        <v>0</v>
      </c>
      <c r="N113" s="10">
        <v>0</v>
      </c>
      <c r="O113" s="10"/>
      <c r="P113" s="265"/>
      <c r="Q113" s="10">
        <v>0</v>
      </c>
      <c r="R113" s="267">
        <v>1511</v>
      </c>
      <c r="S113" s="10"/>
      <c r="T113" s="268">
        <v>1511</v>
      </c>
    </row>
    <row r="114" spans="2:20">
      <c r="B114" s="263" t="s">
        <v>98</v>
      </c>
      <c r="C114" s="8" t="s">
        <v>31</v>
      </c>
      <c r="D114" t="s">
        <v>1</v>
      </c>
      <c r="E114" s="264">
        <v>0</v>
      </c>
      <c r="F114" s="10">
        <v>0</v>
      </c>
      <c r="G114" s="265">
        <v>0</v>
      </c>
      <c r="H114" s="10">
        <v>0</v>
      </c>
      <c r="I114" s="264">
        <v>644</v>
      </c>
      <c r="J114" s="10">
        <v>829</v>
      </c>
      <c r="K114" s="10">
        <v>1473</v>
      </c>
      <c r="L114" s="266">
        <v>1473</v>
      </c>
      <c r="M114" s="264">
        <v>0</v>
      </c>
      <c r="N114" s="10">
        <v>0</v>
      </c>
      <c r="O114" s="10">
        <v>0</v>
      </c>
      <c r="P114" s="265">
        <v>0</v>
      </c>
      <c r="Q114" s="10">
        <v>0</v>
      </c>
      <c r="R114" s="267">
        <v>1473</v>
      </c>
      <c r="S114" s="10">
        <v>0</v>
      </c>
      <c r="T114" s="268">
        <v>1473</v>
      </c>
    </row>
    <row r="115" spans="2:20">
      <c r="B115" s="263" t="s">
        <v>544</v>
      </c>
      <c r="C115" s="8" t="s">
        <v>544</v>
      </c>
      <c r="D115" t="s">
        <v>1</v>
      </c>
      <c r="E115" s="264">
        <v>0</v>
      </c>
      <c r="F115" s="10">
        <v>0</v>
      </c>
      <c r="G115" s="265">
        <v>0</v>
      </c>
      <c r="H115" s="10">
        <v>0</v>
      </c>
      <c r="I115" s="264">
        <v>0</v>
      </c>
      <c r="J115" s="10">
        <v>0</v>
      </c>
      <c r="K115" s="10">
        <v>0</v>
      </c>
      <c r="L115" s="266">
        <v>0</v>
      </c>
      <c r="M115" s="264">
        <v>0</v>
      </c>
      <c r="N115" s="10">
        <v>0</v>
      </c>
      <c r="O115" s="10">
        <v>0</v>
      </c>
      <c r="P115" s="265">
        <v>1088</v>
      </c>
      <c r="Q115" s="10">
        <v>1088</v>
      </c>
      <c r="R115" s="267">
        <v>1088</v>
      </c>
      <c r="S115" s="10">
        <v>0</v>
      </c>
      <c r="T115" s="268">
        <v>0</v>
      </c>
    </row>
    <row r="116" spans="2:20">
      <c r="B116" s="263" t="s">
        <v>545</v>
      </c>
      <c r="C116" s="8" t="s">
        <v>546</v>
      </c>
      <c r="D116" t="s">
        <v>0</v>
      </c>
      <c r="E116" s="264">
        <v>0</v>
      </c>
      <c r="F116" s="10">
        <v>0</v>
      </c>
      <c r="G116" s="265">
        <v>835</v>
      </c>
      <c r="H116" s="10">
        <v>835</v>
      </c>
      <c r="I116" s="264">
        <v>0</v>
      </c>
      <c r="J116" s="10">
        <v>0</v>
      </c>
      <c r="K116" s="10">
        <v>0</v>
      </c>
      <c r="L116" s="266">
        <v>835</v>
      </c>
      <c r="M116" s="264">
        <v>0</v>
      </c>
      <c r="N116" s="10">
        <v>0</v>
      </c>
      <c r="O116" s="10"/>
      <c r="P116" s="265"/>
      <c r="Q116" s="10">
        <v>0</v>
      </c>
      <c r="R116" s="267">
        <v>835</v>
      </c>
      <c r="S116" s="10"/>
      <c r="T116" s="268">
        <v>835</v>
      </c>
    </row>
    <row r="117" spans="2:20">
      <c r="B117" s="263" t="s">
        <v>547</v>
      </c>
      <c r="C117" s="8" t="s">
        <v>548</v>
      </c>
      <c r="D117" t="s">
        <v>0</v>
      </c>
      <c r="E117" s="264">
        <v>0</v>
      </c>
      <c r="F117" s="10">
        <v>0</v>
      </c>
      <c r="G117" s="265">
        <v>0</v>
      </c>
      <c r="H117" s="10">
        <v>0</v>
      </c>
      <c r="I117" s="264">
        <v>0</v>
      </c>
      <c r="J117" s="10">
        <v>0</v>
      </c>
      <c r="K117" s="10">
        <v>0</v>
      </c>
      <c r="L117" s="266">
        <v>0</v>
      </c>
      <c r="M117" s="264">
        <v>0</v>
      </c>
      <c r="N117" s="10">
        <v>638</v>
      </c>
      <c r="O117" s="10"/>
      <c r="P117" s="265"/>
      <c r="Q117" s="10">
        <v>638</v>
      </c>
      <c r="R117" s="267">
        <v>638</v>
      </c>
      <c r="S117" s="10"/>
      <c r="T117" s="268">
        <v>0</v>
      </c>
    </row>
    <row r="118" spans="2:20">
      <c r="B118" s="263" t="s">
        <v>549</v>
      </c>
      <c r="C118" s="8" t="s">
        <v>549</v>
      </c>
      <c r="D118" t="s">
        <v>0</v>
      </c>
      <c r="E118" s="264">
        <v>0</v>
      </c>
      <c r="F118" s="10">
        <v>0</v>
      </c>
      <c r="G118" s="265">
        <v>632</v>
      </c>
      <c r="H118" s="10">
        <v>632</v>
      </c>
      <c r="I118" s="264">
        <v>0</v>
      </c>
      <c r="J118" s="10">
        <v>0</v>
      </c>
      <c r="K118" s="10">
        <v>0</v>
      </c>
      <c r="L118" s="266">
        <v>632</v>
      </c>
      <c r="M118" s="264">
        <v>0</v>
      </c>
      <c r="N118" s="10">
        <v>0</v>
      </c>
      <c r="O118" s="10"/>
      <c r="P118" s="265"/>
      <c r="Q118" s="10">
        <v>0</v>
      </c>
      <c r="R118" s="267">
        <v>632</v>
      </c>
      <c r="S118" s="10">
        <v>632</v>
      </c>
      <c r="T118" s="268">
        <v>1264</v>
      </c>
    </row>
    <row r="119" spans="2:20">
      <c r="B119" s="263" t="s">
        <v>550</v>
      </c>
      <c r="C119" s="8" t="s">
        <v>550</v>
      </c>
      <c r="D119" t="s">
        <v>1</v>
      </c>
      <c r="E119" s="264">
        <v>0</v>
      </c>
      <c r="F119" s="10">
        <v>0</v>
      </c>
      <c r="G119" s="265">
        <v>0</v>
      </c>
      <c r="H119" s="10">
        <v>0</v>
      </c>
      <c r="I119" s="264">
        <v>0</v>
      </c>
      <c r="J119" s="10">
        <v>0</v>
      </c>
      <c r="K119" s="10">
        <v>0</v>
      </c>
      <c r="L119" s="266">
        <v>0</v>
      </c>
      <c r="M119" s="264">
        <v>0</v>
      </c>
      <c r="N119" s="10">
        <v>0</v>
      </c>
      <c r="O119" s="10">
        <v>0</v>
      </c>
      <c r="P119" s="265">
        <v>615</v>
      </c>
      <c r="Q119" s="10">
        <v>615</v>
      </c>
      <c r="R119" s="267">
        <v>615</v>
      </c>
      <c r="S119" s="10">
        <v>0</v>
      </c>
      <c r="T119" s="268">
        <v>0</v>
      </c>
    </row>
    <row r="120" spans="2:20">
      <c r="B120" s="263" t="s">
        <v>551</v>
      </c>
      <c r="C120" s="8" t="s">
        <v>358</v>
      </c>
      <c r="D120" t="s">
        <v>1</v>
      </c>
      <c r="E120" s="264">
        <v>0</v>
      </c>
      <c r="F120" s="10">
        <v>0</v>
      </c>
      <c r="G120" s="265">
        <v>0</v>
      </c>
      <c r="H120" s="10">
        <v>0</v>
      </c>
      <c r="I120" s="264">
        <v>284</v>
      </c>
      <c r="J120" s="10">
        <v>0</v>
      </c>
      <c r="K120" s="10">
        <v>284</v>
      </c>
      <c r="L120" s="266">
        <v>284</v>
      </c>
      <c r="M120" s="264">
        <v>0</v>
      </c>
      <c r="N120" s="10">
        <v>0</v>
      </c>
      <c r="O120" s="10">
        <v>0</v>
      </c>
      <c r="P120" s="265">
        <v>0</v>
      </c>
      <c r="Q120" s="10">
        <v>0</v>
      </c>
      <c r="R120" s="267">
        <v>284</v>
      </c>
      <c r="S120" s="10">
        <v>0</v>
      </c>
      <c r="T120" s="268">
        <v>284</v>
      </c>
    </row>
    <row r="121" spans="2:20">
      <c r="B121" s="263" t="s">
        <v>226</v>
      </c>
      <c r="C121" s="8" t="s">
        <v>226</v>
      </c>
      <c r="D121" t="s">
        <v>1</v>
      </c>
      <c r="E121" s="264">
        <v>0</v>
      </c>
      <c r="F121" s="10">
        <v>0</v>
      </c>
      <c r="G121" s="265">
        <v>0</v>
      </c>
      <c r="H121" s="10">
        <v>0</v>
      </c>
      <c r="I121" s="264">
        <v>0</v>
      </c>
      <c r="J121" s="10">
        <v>0</v>
      </c>
      <c r="K121" s="10">
        <v>0</v>
      </c>
      <c r="L121" s="266">
        <v>0</v>
      </c>
      <c r="M121" s="264">
        <v>0</v>
      </c>
      <c r="N121" s="10">
        <v>0</v>
      </c>
      <c r="O121" s="10">
        <v>0</v>
      </c>
      <c r="P121" s="265">
        <v>140</v>
      </c>
      <c r="Q121" s="10">
        <v>140</v>
      </c>
      <c r="R121" s="267">
        <v>140</v>
      </c>
      <c r="S121" s="10">
        <v>0</v>
      </c>
      <c r="T121" s="268">
        <v>0</v>
      </c>
    </row>
    <row r="122" spans="2:20">
      <c r="B122" s="263" t="s">
        <v>552</v>
      </c>
      <c r="C122" s="8" t="s">
        <v>553</v>
      </c>
      <c r="D122" t="s">
        <v>0</v>
      </c>
      <c r="E122" s="264">
        <v>114</v>
      </c>
      <c r="F122" s="10">
        <v>0</v>
      </c>
      <c r="G122" s="265">
        <v>0</v>
      </c>
      <c r="H122" s="10">
        <v>114</v>
      </c>
      <c r="I122" s="264">
        <v>0</v>
      </c>
      <c r="J122" s="10">
        <v>0</v>
      </c>
      <c r="K122" s="10">
        <v>0</v>
      </c>
      <c r="L122" s="266">
        <v>114</v>
      </c>
      <c r="M122" s="264">
        <v>0</v>
      </c>
      <c r="N122" s="10">
        <v>0</v>
      </c>
      <c r="O122" s="10"/>
      <c r="P122" s="265"/>
      <c r="Q122" s="10">
        <v>0</v>
      </c>
      <c r="R122" s="267">
        <v>114</v>
      </c>
      <c r="S122" s="10"/>
      <c r="T122" s="268">
        <v>114</v>
      </c>
    </row>
    <row r="123" spans="2:20">
      <c r="B123" s="263" t="s">
        <v>554</v>
      </c>
      <c r="C123" s="8" t="s">
        <v>555</v>
      </c>
      <c r="D123" t="s">
        <v>0</v>
      </c>
      <c r="E123" s="264">
        <v>105</v>
      </c>
      <c r="F123" s="10">
        <v>0</v>
      </c>
      <c r="G123" s="265">
        <v>0</v>
      </c>
      <c r="H123" s="10">
        <v>105</v>
      </c>
      <c r="I123" s="264">
        <v>0</v>
      </c>
      <c r="J123" s="10">
        <v>0</v>
      </c>
      <c r="K123" s="10">
        <v>0</v>
      </c>
      <c r="L123" s="266">
        <v>105</v>
      </c>
      <c r="M123" s="264">
        <v>0</v>
      </c>
      <c r="N123" s="10">
        <v>0</v>
      </c>
      <c r="O123" s="10"/>
      <c r="P123" s="265"/>
      <c r="Q123" s="10">
        <v>0</v>
      </c>
      <c r="R123" s="267">
        <v>105</v>
      </c>
      <c r="S123" s="10"/>
      <c r="T123" s="268">
        <v>105</v>
      </c>
    </row>
    <row r="124" spans="2:20">
      <c r="B124" s="263" t="s">
        <v>556</v>
      </c>
      <c r="C124" s="8" t="s">
        <v>557</v>
      </c>
      <c r="D124" t="s">
        <v>0</v>
      </c>
      <c r="E124" s="264">
        <v>0</v>
      </c>
      <c r="F124" s="10">
        <v>0</v>
      </c>
      <c r="G124" s="265">
        <v>0</v>
      </c>
      <c r="H124" s="10">
        <v>0</v>
      </c>
      <c r="I124" s="264">
        <v>0</v>
      </c>
      <c r="J124" s="10">
        <v>0</v>
      </c>
      <c r="K124" s="10">
        <v>0</v>
      </c>
      <c r="L124" s="266">
        <v>0</v>
      </c>
      <c r="M124" s="264">
        <v>0</v>
      </c>
      <c r="N124" s="10">
        <v>88</v>
      </c>
      <c r="O124" s="10"/>
      <c r="P124" s="265"/>
      <c r="Q124" s="10">
        <v>88</v>
      </c>
      <c r="R124" s="267">
        <v>88</v>
      </c>
      <c r="S124" s="10"/>
      <c r="T124" s="268">
        <v>0</v>
      </c>
    </row>
    <row r="125" spans="2:20">
      <c r="B125" s="263" t="s">
        <v>558</v>
      </c>
      <c r="C125" s="8" t="s">
        <v>559</v>
      </c>
      <c r="D125" t="s">
        <v>0</v>
      </c>
      <c r="E125" s="264">
        <v>0</v>
      </c>
      <c r="F125" s="10">
        <v>0</v>
      </c>
      <c r="G125" s="265">
        <v>77</v>
      </c>
      <c r="H125" s="10">
        <v>77</v>
      </c>
      <c r="I125" s="264">
        <v>0</v>
      </c>
      <c r="J125" s="10">
        <v>0</v>
      </c>
      <c r="K125" s="10">
        <v>0</v>
      </c>
      <c r="L125" s="266">
        <v>77</v>
      </c>
      <c r="M125" s="264">
        <v>0</v>
      </c>
      <c r="N125" s="10">
        <v>0</v>
      </c>
      <c r="O125" s="10"/>
      <c r="P125" s="265"/>
      <c r="Q125" s="10">
        <v>0</v>
      </c>
      <c r="R125" s="267">
        <v>77</v>
      </c>
      <c r="S125" s="10"/>
      <c r="T125" s="268">
        <v>77</v>
      </c>
    </row>
    <row r="126" spans="2:20">
      <c r="B126" s="263" t="s">
        <v>560</v>
      </c>
      <c r="C126" s="8" t="s">
        <v>561</v>
      </c>
      <c r="D126" t="s">
        <v>0</v>
      </c>
      <c r="E126" s="264">
        <v>71</v>
      </c>
      <c r="F126" s="10">
        <v>0</v>
      </c>
      <c r="G126" s="265">
        <v>0</v>
      </c>
      <c r="H126" s="10">
        <v>71</v>
      </c>
      <c r="I126" s="264">
        <v>0</v>
      </c>
      <c r="J126" s="10">
        <v>0</v>
      </c>
      <c r="K126" s="10">
        <v>0</v>
      </c>
      <c r="L126" s="266">
        <v>71</v>
      </c>
      <c r="M126" s="264">
        <v>0</v>
      </c>
      <c r="N126" s="10">
        <v>0</v>
      </c>
      <c r="O126" s="10"/>
      <c r="P126" s="265"/>
      <c r="Q126" s="10">
        <v>0</v>
      </c>
      <c r="R126" s="267">
        <v>71</v>
      </c>
      <c r="S126" s="10"/>
      <c r="T126" s="268">
        <v>71</v>
      </c>
    </row>
    <row r="127" spans="2:20">
      <c r="B127" s="263" t="s">
        <v>562</v>
      </c>
      <c r="C127" s="8" t="s">
        <v>557</v>
      </c>
      <c r="D127" t="s">
        <v>0</v>
      </c>
      <c r="E127" s="264">
        <v>0</v>
      </c>
      <c r="F127" s="10">
        <v>0</v>
      </c>
      <c r="G127" s="265">
        <v>0</v>
      </c>
      <c r="H127" s="10">
        <v>0</v>
      </c>
      <c r="I127" s="264">
        <v>0</v>
      </c>
      <c r="J127" s="10">
        <v>0</v>
      </c>
      <c r="K127" s="10">
        <v>0</v>
      </c>
      <c r="L127" s="266">
        <v>0</v>
      </c>
      <c r="M127" s="264">
        <v>0</v>
      </c>
      <c r="N127" s="10">
        <v>28</v>
      </c>
      <c r="O127" s="10"/>
      <c r="P127" s="265"/>
      <c r="Q127" s="10">
        <v>28</v>
      </c>
      <c r="R127" s="267">
        <v>28</v>
      </c>
      <c r="S127" s="10"/>
      <c r="T127" s="268">
        <v>0</v>
      </c>
    </row>
    <row r="128" spans="2:20">
      <c r="B128" s="263" t="s">
        <v>308</v>
      </c>
      <c r="C128" s="8" t="s">
        <v>359</v>
      </c>
      <c r="D128" t="s">
        <v>1</v>
      </c>
      <c r="E128" s="264">
        <v>0</v>
      </c>
      <c r="F128" s="10">
        <v>0</v>
      </c>
      <c r="G128" s="265">
        <v>0</v>
      </c>
      <c r="H128" s="10">
        <v>0</v>
      </c>
      <c r="I128" s="264">
        <v>23</v>
      </c>
      <c r="J128" s="10">
        <v>0</v>
      </c>
      <c r="K128" s="10">
        <v>23</v>
      </c>
      <c r="L128" s="266">
        <v>23</v>
      </c>
      <c r="M128" s="264">
        <v>0</v>
      </c>
      <c r="N128" s="10">
        <v>0</v>
      </c>
      <c r="O128" s="10">
        <v>0</v>
      </c>
      <c r="P128" s="265">
        <v>0</v>
      </c>
      <c r="Q128" s="10">
        <v>0</v>
      </c>
      <c r="R128" s="267">
        <v>23</v>
      </c>
      <c r="S128" s="10">
        <v>0</v>
      </c>
      <c r="T128" s="268">
        <v>23</v>
      </c>
    </row>
    <row r="129" spans="2:20">
      <c r="B129" s="263" t="s">
        <v>563</v>
      </c>
      <c r="C129" s="8" t="s">
        <v>228</v>
      </c>
      <c r="D129" t="s">
        <v>0</v>
      </c>
      <c r="E129" s="264">
        <v>0</v>
      </c>
      <c r="F129" s="10">
        <v>0</v>
      </c>
      <c r="G129" s="265">
        <v>0</v>
      </c>
      <c r="H129" s="10">
        <v>0</v>
      </c>
      <c r="I129" s="264">
        <v>20</v>
      </c>
      <c r="J129" s="10">
        <v>0</v>
      </c>
      <c r="K129" s="10">
        <v>20</v>
      </c>
      <c r="L129" s="266">
        <v>20</v>
      </c>
      <c r="M129" s="264">
        <v>0</v>
      </c>
      <c r="N129" s="10">
        <v>0</v>
      </c>
      <c r="O129" s="10"/>
      <c r="P129" s="265"/>
      <c r="Q129" s="10">
        <v>0</v>
      </c>
      <c r="R129" s="267">
        <v>20</v>
      </c>
      <c r="S129" s="10">
        <v>8039</v>
      </c>
      <c r="T129" s="268">
        <v>8059</v>
      </c>
    </row>
    <row r="130" spans="2:20">
      <c r="B130" s="263" t="s">
        <v>564</v>
      </c>
      <c r="C130" s="8" t="s">
        <v>565</v>
      </c>
      <c r="D130" t="s">
        <v>0</v>
      </c>
      <c r="E130" s="264">
        <v>12</v>
      </c>
      <c r="F130" s="10">
        <v>0</v>
      </c>
      <c r="G130" s="265">
        <v>0</v>
      </c>
      <c r="H130" s="10">
        <v>12</v>
      </c>
      <c r="I130" s="264">
        <v>0</v>
      </c>
      <c r="J130" s="10">
        <v>0</v>
      </c>
      <c r="K130" s="10">
        <v>0</v>
      </c>
      <c r="L130" s="266">
        <v>12</v>
      </c>
      <c r="M130" s="264">
        <v>0</v>
      </c>
      <c r="N130" s="10">
        <v>0</v>
      </c>
      <c r="O130" s="10"/>
      <c r="P130" s="265"/>
      <c r="Q130" s="10">
        <v>0</v>
      </c>
      <c r="R130" s="267">
        <v>12</v>
      </c>
      <c r="S130" s="10"/>
      <c r="T130" s="268">
        <v>12</v>
      </c>
    </row>
    <row r="131" spans="2:20">
      <c r="B131" s="263" t="s">
        <v>566</v>
      </c>
      <c r="C131" s="8" t="s">
        <v>559</v>
      </c>
      <c r="D131" t="s">
        <v>0</v>
      </c>
      <c r="E131" s="264">
        <v>11</v>
      </c>
      <c r="F131" s="10">
        <v>0</v>
      </c>
      <c r="G131" s="265">
        <v>0</v>
      </c>
      <c r="H131" s="10">
        <v>11</v>
      </c>
      <c r="I131" s="264">
        <v>0</v>
      </c>
      <c r="J131" s="10">
        <v>0</v>
      </c>
      <c r="K131" s="10">
        <v>0</v>
      </c>
      <c r="L131" s="266">
        <v>11</v>
      </c>
      <c r="M131" s="264">
        <v>0</v>
      </c>
      <c r="N131" s="10">
        <v>0</v>
      </c>
      <c r="O131" s="10"/>
      <c r="P131" s="265"/>
      <c r="Q131" s="10">
        <v>0</v>
      </c>
      <c r="R131" s="267">
        <v>11</v>
      </c>
      <c r="S131" s="10"/>
      <c r="T131" s="268">
        <v>11</v>
      </c>
    </row>
    <row r="132" spans="2:20">
      <c r="B132" s="263" t="s">
        <v>567</v>
      </c>
      <c r="C132" s="8" t="s">
        <v>568</v>
      </c>
      <c r="D132" t="s">
        <v>0</v>
      </c>
      <c r="E132" s="264">
        <v>4</v>
      </c>
      <c r="F132" s="10">
        <v>6</v>
      </c>
      <c r="G132" s="265">
        <v>0</v>
      </c>
      <c r="H132" s="10">
        <v>10</v>
      </c>
      <c r="I132" s="264">
        <v>0</v>
      </c>
      <c r="J132" s="10">
        <v>0</v>
      </c>
      <c r="K132" s="10">
        <v>0</v>
      </c>
      <c r="L132" s="266">
        <v>10</v>
      </c>
      <c r="M132" s="264">
        <v>0</v>
      </c>
      <c r="N132" s="10">
        <v>0</v>
      </c>
      <c r="O132" s="10"/>
      <c r="P132" s="265"/>
      <c r="Q132" s="10">
        <v>0</v>
      </c>
      <c r="R132" s="267">
        <v>10</v>
      </c>
      <c r="S132" s="10"/>
      <c r="T132" s="268">
        <v>10</v>
      </c>
    </row>
    <row r="133" spans="2:20">
      <c r="B133" s="263" t="s">
        <v>569</v>
      </c>
      <c r="C133" s="8" t="s">
        <v>360</v>
      </c>
      <c r="D133" t="s">
        <v>1</v>
      </c>
      <c r="E133" s="264">
        <v>0</v>
      </c>
      <c r="F133" s="10">
        <v>0</v>
      </c>
      <c r="G133" s="265">
        <v>0</v>
      </c>
      <c r="H133" s="10">
        <v>0</v>
      </c>
      <c r="I133" s="264">
        <v>8</v>
      </c>
      <c r="J133" s="10">
        <v>0</v>
      </c>
      <c r="K133" s="10">
        <v>8</v>
      </c>
      <c r="L133" s="266">
        <v>8</v>
      </c>
      <c r="M133" s="264">
        <v>0</v>
      </c>
      <c r="N133" s="10">
        <v>0</v>
      </c>
      <c r="O133" s="10">
        <v>0</v>
      </c>
      <c r="P133" s="265">
        <v>0</v>
      </c>
      <c r="Q133" s="10">
        <v>0</v>
      </c>
      <c r="R133" s="267">
        <v>8</v>
      </c>
      <c r="S133" s="10">
        <v>0</v>
      </c>
      <c r="T133" s="268">
        <v>8</v>
      </c>
    </row>
    <row r="134" spans="2:20">
      <c r="B134" s="263" t="s">
        <v>570</v>
      </c>
      <c r="C134" s="8" t="s">
        <v>571</v>
      </c>
      <c r="D134" t="s">
        <v>0</v>
      </c>
      <c r="E134" s="264">
        <v>7</v>
      </c>
      <c r="F134" s="10">
        <v>0</v>
      </c>
      <c r="G134" s="265">
        <v>0</v>
      </c>
      <c r="H134" s="10">
        <v>7</v>
      </c>
      <c r="I134" s="264">
        <v>0</v>
      </c>
      <c r="J134" s="10">
        <v>0</v>
      </c>
      <c r="K134" s="10">
        <v>0</v>
      </c>
      <c r="L134" s="266">
        <v>7</v>
      </c>
      <c r="M134" s="264">
        <v>0</v>
      </c>
      <c r="N134" s="10">
        <v>0</v>
      </c>
      <c r="O134" s="10"/>
      <c r="P134" s="265"/>
      <c r="Q134" s="10">
        <v>0</v>
      </c>
      <c r="R134" s="267">
        <v>7</v>
      </c>
      <c r="S134" s="10"/>
      <c r="T134" s="268">
        <v>7</v>
      </c>
    </row>
    <row r="135" spans="2:20">
      <c r="B135" s="263" t="s">
        <v>572</v>
      </c>
      <c r="C135" s="8" t="s">
        <v>573</v>
      </c>
      <c r="D135" t="s">
        <v>0</v>
      </c>
      <c r="E135" s="264">
        <v>7</v>
      </c>
      <c r="F135" s="10">
        <v>0</v>
      </c>
      <c r="G135" s="265">
        <v>0</v>
      </c>
      <c r="H135" s="10">
        <v>7</v>
      </c>
      <c r="I135" s="264">
        <v>0</v>
      </c>
      <c r="J135" s="10">
        <v>0</v>
      </c>
      <c r="K135" s="10">
        <v>0</v>
      </c>
      <c r="L135" s="266">
        <v>7</v>
      </c>
      <c r="M135" s="264">
        <v>0</v>
      </c>
      <c r="N135" s="10">
        <v>0</v>
      </c>
      <c r="O135" s="10"/>
      <c r="P135" s="265"/>
      <c r="Q135" s="10">
        <v>0</v>
      </c>
      <c r="R135" s="267">
        <v>7</v>
      </c>
      <c r="S135" s="10"/>
      <c r="T135" s="268">
        <v>7</v>
      </c>
    </row>
    <row r="136" spans="2:20">
      <c r="B136" s="263" t="s">
        <v>574</v>
      </c>
      <c r="C136" s="8" t="s">
        <v>575</v>
      </c>
      <c r="D136" t="s">
        <v>0</v>
      </c>
      <c r="E136" s="264">
        <v>4</v>
      </c>
      <c r="F136" s="10">
        <v>2</v>
      </c>
      <c r="G136" s="265">
        <v>0</v>
      </c>
      <c r="H136" s="10">
        <v>6</v>
      </c>
      <c r="I136" s="264">
        <v>0</v>
      </c>
      <c r="J136" s="10">
        <v>0</v>
      </c>
      <c r="K136" s="10">
        <v>0</v>
      </c>
      <c r="L136" s="266">
        <v>6</v>
      </c>
      <c r="M136" s="264">
        <v>0</v>
      </c>
      <c r="N136" s="10">
        <v>0</v>
      </c>
      <c r="O136" s="10"/>
      <c r="P136" s="265"/>
      <c r="Q136" s="10">
        <v>0</v>
      </c>
      <c r="R136" s="267">
        <v>6</v>
      </c>
      <c r="S136" s="10"/>
      <c r="T136" s="268">
        <v>6</v>
      </c>
    </row>
    <row r="137" spans="2:20">
      <c r="B137" s="263" t="s">
        <v>576</v>
      </c>
      <c r="C137" s="8" t="s">
        <v>577</v>
      </c>
      <c r="D137" t="s">
        <v>0</v>
      </c>
      <c r="E137" s="264">
        <v>6</v>
      </c>
      <c r="F137" s="10">
        <v>0</v>
      </c>
      <c r="G137" s="265">
        <v>0</v>
      </c>
      <c r="H137" s="10">
        <v>6</v>
      </c>
      <c r="I137" s="264">
        <v>0</v>
      </c>
      <c r="J137" s="10">
        <v>0</v>
      </c>
      <c r="K137" s="10">
        <v>0</v>
      </c>
      <c r="L137" s="266">
        <v>6</v>
      </c>
      <c r="M137" s="264">
        <v>0</v>
      </c>
      <c r="N137" s="10">
        <v>0</v>
      </c>
      <c r="O137" s="10"/>
      <c r="P137" s="265"/>
      <c r="Q137" s="10">
        <v>0</v>
      </c>
      <c r="R137" s="267">
        <v>6</v>
      </c>
      <c r="S137" s="10"/>
      <c r="T137" s="268">
        <v>6</v>
      </c>
    </row>
    <row r="138" spans="2:20">
      <c r="B138" s="263" t="s">
        <v>578</v>
      </c>
      <c r="C138" s="8" t="s">
        <v>575</v>
      </c>
      <c r="D138" t="s">
        <v>0</v>
      </c>
      <c r="E138" s="264">
        <v>5</v>
      </c>
      <c r="F138" s="10">
        <v>0</v>
      </c>
      <c r="G138" s="265">
        <v>0</v>
      </c>
      <c r="H138" s="10">
        <v>5</v>
      </c>
      <c r="I138" s="264">
        <v>0</v>
      </c>
      <c r="J138" s="10">
        <v>0</v>
      </c>
      <c r="K138" s="10">
        <v>0</v>
      </c>
      <c r="L138" s="266">
        <v>5</v>
      </c>
      <c r="M138" s="264">
        <v>0</v>
      </c>
      <c r="N138" s="10">
        <v>0</v>
      </c>
      <c r="O138" s="10"/>
      <c r="P138" s="265"/>
      <c r="Q138" s="10">
        <v>0</v>
      </c>
      <c r="R138" s="267">
        <v>5</v>
      </c>
      <c r="S138" s="10"/>
      <c r="T138" s="268">
        <v>5</v>
      </c>
    </row>
    <row r="139" spans="2:20">
      <c r="B139" s="263" t="s">
        <v>579</v>
      </c>
      <c r="C139" s="8" t="s">
        <v>580</v>
      </c>
      <c r="D139" t="s">
        <v>0</v>
      </c>
      <c r="E139" s="264">
        <v>1</v>
      </c>
      <c r="F139" s="10">
        <v>0</v>
      </c>
      <c r="G139" s="265">
        <v>0</v>
      </c>
      <c r="H139" s="10">
        <v>1</v>
      </c>
      <c r="I139" s="264">
        <v>0</v>
      </c>
      <c r="J139" s="10">
        <v>0</v>
      </c>
      <c r="K139" s="10">
        <v>0</v>
      </c>
      <c r="L139" s="266">
        <v>1</v>
      </c>
      <c r="M139" s="264">
        <v>0</v>
      </c>
      <c r="N139" s="10">
        <v>4</v>
      </c>
      <c r="O139" s="10"/>
      <c r="P139" s="265"/>
      <c r="Q139" s="10">
        <v>4</v>
      </c>
      <c r="R139" s="267">
        <v>5</v>
      </c>
      <c r="S139" s="10"/>
      <c r="T139" s="268">
        <v>1</v>
      </c>
    </row>
    <row r="140" spans="2:20">
      <c r="B140" s="263" t="s">
        <v>581</v>
      </c>
      <c r="C140" s="8" t="s">
        <v>582</v>
      </c>
      <c r="D140" t="s">
        <v>0</v>
      </c>
      <c r="E140" s="264">
        <v>0</v>
      </c>
      <c r="F140" s="10">
        <v>0</v>
      </c>
      <c r="G140" s="265">
        <v>0</v>
      </c>
      <c r="H140" s="10">
        <v>0</v>
      </c>
      <c r="I140" s="264">
        <v>0</v>
      </c>
      <c r="J140" s="10">
        <v>0</v>
      </c>
      <c r="K140" s="10">
        <v>0</v>
      </c>
      <c r="L140" s="266">
        <v>0</v>
      </c>
      <c r="M140" s="264">
        <v>0</v>
      </c>
      <c r="N140" s="10">
        <v>4</v>
      </c>
      <c r="O140" s="10"/>
      <c r="P140" s="265"/>
      <c r="Q140" s="10">
        <v>4</v>
      </c>
      <c r="R140" s="267">
        <v>4</v>
      </c>
      <c r="S140" s="10"/>
      <c r="T140" s="268">
        <v>0</v>
      </c>
    </row>
    <row r="141" spans="2:20">
      <c r="B141" s="263" t="s">
        <v>583</v>
      </c>
      <c r="C141" s="8" t="s">
        <v>584</v>
      </c>
      <c r="D141" t="s">
        <v>0</v>
      </c>
      <c r="E141" s="264">
        <v>3</v>
      </c>
      <c r="F141" s="10">
        <v>0</v>
      </c>
      <c r="G141" s="265">
        <v>0</v>
      </c>
      <c r="H141" s="10">
        <v>3</v>
      </c>
      <c r="I141" s="264">
        <v>0</v>
      </c>
      <c r="J141" s="10">
        <v>0</v>
      </c>
      <c r="K141" s="10">
        <v>0</v>
      </c>
      <c r="L141" s="266">
        <v>3</v>
      </c>
      <c r="M141" s="264">
        <v>0</v>
      </c>
      <c r="N141" s="10">
        <v>0</v>
      </c>
      <c r="O141" s="10"/>
      <c r="P141" s="265"/>
      <c r="Q141" s="10">
        <v>0</v>
      </c>
      <c r="R141" s="267">
        <v>3</v>
      </c>
      <c r="S141" s="10"/>
      <c r="T141" s="268">
        <v>3</v>
      </c>
    </row>
    <row r="142" spans="2:20">
      <c r="B142" s="263" t="s">
        <v>585</v>
      </c>
      <c r="C142" s="8" t="s">
        <v>557</v>
      </c>
      <c r="D142" t="s">
        <v>0</v>
      </c>
      <c r="E142" s="264">
        <v>0</v>
      </c>
      <c r="F142" s="10">
        <v>0</v>
      </c>
      <c r="G142" s="265">
        <v>0</v>
      </c>
      <c r="H142" s="10">
        <v>0</v>
      </c>
      <c r="I142" s="264">
        <v>0</v>
      </c>
      <c r="J142" s="10">
        <v>0</v>
      </c>
      <c r="K142" s="10">
        <v>0</v>
      </c>
      <c r="L142" s="266">
        <v>0</v>
      </c>
      <c r="M142" s="264">
        <v>0</v>
      </c>
      <c r="N142" s="10">
        <v>3</v>
      </c>
      <c r="O142" s="10"/>
      <c r="P142" s="265"/>
      <c r="Q142" s="10">
        <v>3</v>
      </c>
      <c r="R142" s="267">
        <v>3</v>
      </c>
      <c r="S142" s="10"/>
      <c r="T142" s="268">
        <v>0</v>
      </c>
    </row>
    <row r="143" spans="2:20">
      <c r="B143" s="263" t="s">
        <v>586</v>
      </c>
      <c r="C143" s="8" t="s">
        <v>587</v>
      </c>
      <c r="D143" t="s">
        <v>0</v>
      </c>
      <c r="E143" s="264">
        <v>3</v>
      </c>
      <c r="F143" s="10">
        <v>0</v>
      </c>
      <c r="G143" s="265">
        <v>0</v>
      </c>
      <c r="H143" s="10">
        <v>3</v>
      </c>
      <c r="I143" s="264">
        <v>0</v>
      </c>
      <c r="J143" s="10">
        <v>0</v>
      </c>
      <c r="K143" s="10">
        <v>0</v>
      </c>
      <c r="L143" s="266">
        <v>3</v>
      </c>
      <c r="M143" s="264">
        <v>0</v>
      </c>
      <c r="N143" s="10">
        <v>0</v>
      </c>
      <c r="O143" s="10"/>
      <c r="P143" s="265"/>
      <c r="Q143" s="10">
        <v>0</v>
      </c>
      <c r="R143" s="267">
        <v>3</v>
      </c>
      <c r="S143" s="10"/>
      <c r="T143" s="268">
        <v>3</v>
      </c>
    </row>
    <row r="144" spans="2:20">
      <c r="B144" s="263" t="s">
        <v>588</v>
      </c>
      <c r="C144" s="8" t="s">
        <v>138</v>
      </c>
      <c r="D144" t="s">
        <v>0</v>
      </c>
      <c r="E144" s="264">
        <v>2</v>
      </c>
      <c r="F144" s="10">
        <v>0</v>
      </c>
      <c r="G144" s="265">
        <v>1</v>
      </c>
      <c r="H144" s="10">
        <v>3</v>
      </c>
      <c r="I144" s="264">
        <v>0</v>
      </c>
      <c r="J144" s="10">
        <v>0</v>
      </c>
      <c r="K144" s="10">
        <v>0</v>
      </c>
      <c r="L144" s="266">
        <v>3</v>
      </c>
      <c r="M144" s="264">
        <v>0</v>
      </c>
      <c r="N144" s="10">
        <v>0</v>
      </c>
      <c r="O144" s="10"/>
      <c r="P144" s="265"/>
      <c r="Q144" s="10">
        <v>0</v>
      </c>
      <c r="R144" s="267">
        <v>3</v>
      </c>
      <c r="S144" s="10"/>
      <c r="T144" s="268">
        <v>3</v>
      </c>
    </row>
    <row r="145" spans="2:20">
      <c r="B145" s="263" t="s">
        <v>589</v>
      </c>
      <c r="C145" s="8" t="s">
        <v>590</v>
      </c>
      <c r="D145" t="s">
        <v>0</v>
      </c>
      <c r="E145" s="264">
        <v>2</v>
      </c>
      <c r="F145" s="10">
        <v>0</v>
      </c>
      <c r="G145" s="265">
        <v>0</v>
      </c>
      <c r="H145" s="10">
        <v>2</v>
      </c>
      <c r="I145" s="264">
        <v>0</v>
      </c>
      <c r="J145" s="10">
        <v>0</v>
      </c>
      <c r="K145" s="10">
        <v>0</v>
      </c>
      <c r="L145" s="266">
        <v>2</v>
      </c>
      <c r="M145" s="264">
        <v>0</v>
      </c>
      <c r="N145" s="10">
        <v>0</v>
      </c>
      <c r="O145" s="10"/>
      <c r="P145" s="265"/>
      <c r="Q145" s="10">
        <v>0</v>
      </c>
      <c r="R145" s="267">
        <v>2</v>
      </c>
      <c r="S145" s="10"/>
      <c r="T145" s="268">
        <v>2</v>
      </c>
    </row>
    <row r="146" spans="2:20">
      <c r="B146" s="263" t="s">
        <v>591</v>
      </c>
      <c r="C146" s="8" t="s">
        <v>592</v>
      </c>
      <c r="D146" t="s">
        <v>0</v>
      </c>
      <c r="E146" s="264">
        <v>2</v>
      </c>
      <c r="F146" s="10">
        <v>0</v>
      </c>
      <c r="G146" s="265">
        <v>0</v>
      </c>
      <c r="H146" s="10">
        <v>2</v>
      </c>
      <c r="I146" s="264">
        <v>0</v>
      </c>
      <c r="J146" s="10">
        <v>0</v>
      </c>
      <c r="K146" s="10">
        <v>0</v>
      </c>
      <c r="L146" s="266">
        <v>2</v>
      </c>
      <c r="M146" s="264">
        <v>0</v>
      </c>
      <c r="N146" s="10">
        <v>0</v>
      </c>
      <c r="O146" s="10"/>
      <c r="P146" s="265"/>
      <c r="Q146" s="10">
        <v>0</v>
      </c>
      <c r="R146" s="267">
        <v>2</v>
      </c>
      <c r="S146" s="10"/>
      <c r="T146" s="268">
        <v>2</v>
      </c>
    </row>
    <row r="147" spans="2:20">
      <c r="B147" s="263" t="s">
        <v>593</v>
      </c>
      <c r="C147" s="8" t="s">
        <v>594</v>
      </c>
      <c r="D147" t="s">
        <v>0</v>
      </c>
      <c r="E147" s="264">
        <v>0</v>
      </c>
      <c r="F147" s="10">
        <v>0</v>
      </c>
      <c r="G147" s="265">
        <v>0</v>
      </c>
      <c r="H147" s="10">
        <v>0</v>
      </c>
      <c r="I147" s="264">
        <v>0</v>
      </c>
      <c r="J147" s="10">
        <v>0</v>
      </c>
      <c r="K147" s="10">
        <v>0</v>
      </c>
      <c r="L147" s="266">
        <v>0</v>
      </c>
      <c r="M147" s="264">
        <v>0</v>
      </c>
      <c r="N147" s="10">
        <v>2</v>
      </c>
      <c r="O147" s="10"/>
      <c r="P147" s="265"/>
      <c r="Q147" s="10">
        <v>2</v>
      </c>
      <c r="R147" s="267">
        <v>2</v>
      </c>
      <c r="S147" s="10"/>
      <c r="T147" s="268">
        <v>0</v>
      </c>
    </row>
    <row r="148" spans="2:20">
      <c r="B148" s="263" t="s">
        <v>595</v>
      </c>
      <c r="C148" s="8" t="s">
        <v>584</v>
      </c>
      <c r="D148" t="s">
        <v>0</v>
      </c>
      <c r="E148" s="264">
        <v>1</v>
      </c>
      <c r="F148" s="10">
        <v>0</v>
      </c>
      <c r="G148" s="265">
        <v>0</v>
      </c>
      <c r="H148" s="10">
        <v>1</v>
      </c>
      <c r="I148" s="264">
        <v>0</v>
      </c>
      <c r="J148" s="10">
        <v>0</v>
      </c>
      <c r="K148" s="10">
        <v>0</v>
      </c>
      <c r="L148" s="266">
        <v>1</v>
      </c>
      <c r="M148" s="264">
        <v>0</v>
      </c>
      <c r="N148" s="10">
        <v>0</v>
      </c>
      <c r="O148" s="10"/>
      <c r="P148" s="265"/>
      <c r="Q148" s="10">
        <v>0</v>
      </c>
      <c r="R148" s="267">
        <v>1</v>
      </c>
      <c r="S148" s="10"/>
      <c r="T148" s="268">
        <v>1</v>
      </c>
    </row>
    <row r="149" spans="2:20">
      <c r="B149" s="263" t="s">
        <v>596</v>
      </c>
      <c r="C149" s="8" t="s">
        <v>597</v>
      </c>
      <c r="D149" t="s">
        <v>0</v>
      </c>
      <c r="E149" s="264">
        <v>0</v>
      </c>
      <c r="F149" s="10">
        <v>0</v>
      </c>
      <c r="G149" s="265">
        <v>0</v>
      </c>
      <c r="H149" s="10">
        <v>0</v>
      </c>
      <c r="I149" s="264">
        <v>0</v>
      </c>
      <c r="J149" s="10">
        <v>0</v>
      </c>
      <c r="K149" s="10">
        <v>0</v>
      </c>
      <c r="L149" s="266">
        <v>0</v>
      </c>
      <c r="M149" s="264">
        <v>0</v>
      </c>
      <c r="N149" s="10">
        <v>1</v>
      </c>
      <c r="O149" s="10"/>
      <c r="P149" s="265"/>
      <c r="Q149" s="10">
        <v>1</v>
      </c>
      <c r="R149" s="267">
        <v>1</v>
      </c>
      <c r="S149" s="10"/>
      <c r="T149" s="268">
        <v>0</v>
      </c>
    </row>
    <row r="150" spans="2:20">
      <c r="B150" s="263" t="s">
        <v>598</v>
      </c>
      <c r="C150" s="8" t="s">
        <v>599</v>
      </c>
      <c r="D150" t="s">
        <v>0</v>
      </c>
      <c r="E150" s="264">
        <v>0</v>
      </c>
      <c r="F150" s="10">
        <v>0</v>
      </c>
      <c r="G150" s="265">
        <v>0</v>
      </c>
      <c r="H150" s="10">
        <v>0</v>
      </c>
      <c r="I150" s="264">
        <v>0</v>
      </c>
      <c r="J150" s="10">
        <v>0</v>
      </c>
      <c r="K150" s="10">
        <v>0</v>
      </c>
      <c r="L150" s="266">
        <v>0</v>
      </c>
      <c r="M150" s="264">
        <v>0</v>
      </c>
      <c r="N150" s="10">
        <v>1</v>
      </c>
      <c r="O150" s="10"/>
      <c r="P150" s="265"/>
      <c r="Q150" s="10">
        <v>1</v>
      </c>
      <c r="R150" s="267">
        <v>1</v>
      </c>
      <c r="S150" s="10"/>
      <c r="T150" s="268">
        <v>0</v>
      </c>
    </row>
    <row r="151" spans="2:20">
      <c r="B151" s="263" t="s">
        <v>600</v>
      </c>
      <c r="C151" s="8" t="s">
        <v>601</v>
      </c>
      <c r="D151" t="s">
        <v>0</v>
      </c>
      <c r="E151" s="264">
        <v>1</v>
      </c>
      <c r="F151" s="10">
        <v>0</v>
      </c>
      <c r="G151" s="265">
        <v>0</v>
      </c>
      <c r="H151" s="10">
        <v>1</v>
      </c>
      <c r="I151" s="264">
        <v>0</v>
      </c>
      <c r="J151" s="10">
        <v>0</v>
      </c>
      <c r="K151" s="10">
        <v>0</v>
      </c>
      <c r="L151" s="266">
        <v>1</v>
      </c>
      <c r="M151" s="264">
        <v>0</v>
      </c>
      <c r="N151" s="10">
        <v>0</v>
      </c>
      <c r="O151" s="10"/>
      <c r="P151" s="265"/>
      <c r="Q151" s="10">
        <v>0</v>
      </c>
      <c r="R151" s="267">
        <v>1</v>
      </c>
      <c r="S151" s="10"/>
      <c r="T151" s="268">
        <v>1</v>
      </c>
    </row>
    <row r="152" spans="2:20">
      <c r="B152" s="263" t="s">
        <v>602</v>
      </c>
      <c r="C152" s="8" t="s">
        <v>603</v>
      </c>
      <c r="D152" t="s">
        <v>0</v>
      </c>
      <c r="E152" s="264">
        <v>1</v>
      </c>
      <c r="F152" s="10">
        <v>0</v>
      </c>
      <c r="G152" s="265">
        <v>0</v>
      </c>
      <c r="H152" s="10">
        <v>1</v>
      </c>
      <c r="I152" s="264">
        <v>0</v>
      </c>
      <c r="J152" s="10">
        <v>0</v>
      </c>
      <c r="K152" s="10">
        <v>0</v>
      </c>
      <c r="L152" s="266">
        <v>1</v>
      </c>
      <c r="M152" s="264">
        <v>0</v>
      </c>
      <c r="N152" s="10">
        <v>0</v>
      </c>
      <c r="O152" s="10"/>
      <c r="P152" s="265"/>
      <c r="Q152" s="10">
        <v>0</v>
      </c>
      <c r="R152" s="267">
        <v>1</v>
      </c>
      <c r="S152" s="10"/>
      <c r="T152" s="268">
        <v>1</v>
      </c>
    </row>
    <row r="153" spans="2:20">
      <c r="B153" s="263" t="s">
        <v>604</v>
      </c>
      <c r="C153" s="8" t="s">
        <v>605</v>
      </c>
      <c r="D153" t="s">
        <v>0</v>
      </c>
      <c r="E153" s="264">
        <v>0</v>
      </c>
      <c r="F153" s="10">
        <v>0</v>
      </c>
      <c r="G153" s="265">
        <v>1</v>
      </c>
      <c r="H153" s="10">
        <v>1</v>
      </c>
      <c r="I153" s="264">
        <v>0</v>
      </c>
      <c r="J153" s="10">
        <v>0</v>
      </c>
      <c r="K153" s="10">
        <v>0</v>
      </c>
      <c r="L153" s="266">
        <v>1</v>
      </c>
      <c r="M153" s="264">
        <v>0</v>
      </c>
      <c r="N153" s="10">
        <v>0</v>
      </c>
      <c r="O153" s="10"/>
      <c r="P153" s="265"/>
      <c r="Q153" s="10">
        <v>0</v>
      </c>
      <c r="R153" s="267">
        <v>1</v>
      </c>
      <c r="S153" s="10"/>
      <c r="T153" s="268">
        <v>1</v>
      </c>
    </row>
    <row r="154" spans="2:20">
      <c r="B154" s="263" t="s">
        <v>233</v>
      </c>
      <c r="C154" s="8" t="s">
        <v>225</v>
      </c>
      <c r="D154" t="s">
        <v>1</v>
      </c>
      <c r="E154" s="264">
        <v>0</v>
      </c>
      <c r="F154" s="10">
        <v>0</v>
      </c>
      <c r="G154" s="265">
        <v>0</v>
      </c>
      <c r="H154" s="10">
        <v>0</v>
      </c>
      <c r="I154" s="264">
        <v>0</v>
      </c>
      <c r="J154" s="10">
        <v>0</v>
      </c>
      <c r="K154" s="10">
        <v>0</v>
      </c>
      <c r="L154" s="266">
        <v>0</v>
      </c>
      <c r="M154" s="264">
        <v>0</v>
      </c>
      <c r="N154" s="10">
        <v>0</v>
      </c>
      <c r="O154" s="10">
        <v>0</v>
      </c>
      <c r="P154" s="265">
        <v>0</v>
      </c>
      <c r="Q154" s="10">
        <v>0</v>
      </c>
      <c r="R154" s="267">
        <v>0</v>
      </c>
      <c r="S154" s="10">
        <v>0</v>
      </c>
      <c r="T154" s="268">
        <v>0</v>
      </c>
    </row>
    <row r="155" spans="2:20">
      <c r="B155" s="263" t="s">
        <v>606</v>
      </c>
      <c r="C155" s="8" t="s">
        <v>607</v>
      </c>
      <c r="D155" t="s">
        <v>0</v>
      </c>
      <c r="E155" s="264">
        <v>0</v>
      </c>
      <c r="F155" s="10">
        <v>0</v>
      </c>
      <c r="G155" s="265">
        <v>0</v>
      </c>
      <c r="H155" s="10">
        <v>0</v>
      </c>
      <c r="I155" s="264">
        <v>0</v>
      </c>
      <c r="J155" s="10">
        <v>0</v>
      </c>
      <c r="K155" s="10">
        <v>0</v>
      </c>
      <c r="L155" s="266">
        <v>0</v>
      </c>
      <c r="M155" s="264">
        <v>0</v>
      </c>
      <c r="N155" s="10">
        <v>0</v>
      </c>
      <c r="O155" s="10"/>
      <c r="P155" s="265"/>
      <c r="Q155" s="10">
        <v>0</v>
      </c>
      <c r="R155" s="267">
        <v>0</v>
      </c>
      <c r="S155" s="10"/>
      <c r="T155" s="268">
        <v>0</v>
      </c>
    </row>
    <row r="156" spans="2:20">
      <c r="B156" s="263" t="s">
        <v>608</v>
      </c>
      <c r="C156" s="8" t="s">
        <v>609</v>
      </c>
      <c r="D156" t="s">
        <v>1</v>
      </c>
      <c r="E156" s="264">
        <v>0</v>
      </c>
      <c r="F156" s="10">
        <v>0</v>
      </c>
      <c r="G156" s="265">
        <v>0</v>
      </c>
      <c r="H156" s="10">
        <v>0</v>
      </c>
      <c r="I156" s="264">
        <v>0</v>
      </c>
      <c r="J156" s="10">
        <v>0</v>
      </c>
      <c r="K156" s="10">
        <v>0</v>
      </c>
      <c r="L156" s="266">
        <v>0</v>
      </c>
      <c r="M156" s="264">
        <v>0</v>
      </c>
      <c r="N156" s="10">
        <v>0</v>
      </c>
      <c r="O156" s="10">
        <v>0</v>
      </c>
      <c r="P156" s="265">
        <v>0</v>
      </c>
      <c r="Q156" s="10">
        <v>0</v>
      </c>
      <c r="R156" s="267">
        <v>0</v>
      </c>
      <c r="S156" s="10">
        <v>0</v>
      </c>
      <c r="T156" s="268">
        <v>0</v>
      </c>
    </row>
    <row r="157" spans="2:20">
      <c r="B157" s="263" t="s">
        <v>610</v>
      </c>
      <c r="C157" s="8" t="s">
        <v>472</v>
      </c>
      <c r="D157" t="s">
        <v>0</v>
      </c>
      <c r="E157" s="264">
        <v>0</v>
      </c>
      <c r="F157" s="10">
        <v>0</v>
      </c>
      <c r="G157" s="265">
        <v>0</v>
      </c>
      <c r="H157" s="10">
        <v>0</v>
      </c>
      <c r="I157" s="264">
        <v>0</v>
      </c>
      <c r="J157" s="10">
        <v>0</v>
      </c>
      <c r="K157" s="10">
        <v>0</v>
      </c>
      <c r="L157" s="266">
        <v>0</v>
      </c>
      <c r="M157" s="264">
        <v>0</v>
      </c>
      <c r="N157" s="10">
        <v>0</v>
      </c>
      <c r="O157" s="10"/>
      <c r="P157" s="265"/>
      <c r="Q157" s="10">
        <v>0</v>
      </c>
      <c r="R157" s="267">
        <v>0</v>
      </c>
      <c r="S157" s="10"/>
      <c r="T157" s="268">
        <v>0</v>
      </c>
    </row>
    <row r="158" spans="2:20">
      <c r="B158" s="263" t="s">
        <v>611</v>
      </c>
      <c r="C158" s="8" t="s">
        <v>399</v>
      </c>
      <c r="D158" t="s">
        <v>1</v>
      </c>
      <c r="E158" s="264">
        <v>0</v>
      </c>
      <c r="F158" s="10">
        <v>0</v>
      </c>
      <c r="G158" s="265">
        <v>0</v>
      </c>
      <c r="H158" s="10">
        <v>0</v>
      </c>
      <c r="I158" s="264">
        <v>0</v>
      </c>
      <c r="J158" s="10">
        <v>0</v>
      </c>
      <c r="K158" s="10">
        <v>0</v>
      </c>
      <c r="L158" s="266">
        <v>0</v>
      </c>
      <c r="M158" s="264">
        <v>0</v>
      </c>
      <c r="N158" s="10">
        <v>0</v>
      </c>
      <c r="O158" s="10">
        <v>0</v>
      </c>
      <c r="P158" s="265">
        <v>0</v>
      </c>
      <c r="Q158" s="10">
        <v>0</v>
      </c>
      <c r="R158" s="267">
        <v>0</v>
      </c>
      <c r="S158" s="10">
        <v>0</v>
      </c>
      <c r="T158" s="268">
        <v>0</v>
      </c>
    </row>
    <row r="159" spans="2:20">
      <c r="B159" s="263" t="s">
        <v>612</v>
      </c>
      <c r="C159" s="8" t="s">
        <v>613</v>
      </c>
      <c r="D159" t="s">
        <v>1</v>
      </c>
      <c r="E159" s="264">
        <v>0</v>
      </c>
      <c r="F159" s="10">
        <v>0</v>
      </c>
      <c r="G159" s="265">
        <v>0</v>
      </c>
      <c r="H159" s="10">
        <v>0</v>
      </c>
      <c r="I159" s="264">
        <v>0</v>
      </c>
      <c r="J159" s="10">
        <v>0</v>
      </c>
      <c r="K159" s="10">
        <v>0</v>
      </c>
      <c r="L159" s="266">
        <v>0</v>
      </c>
      <c r="M159" s="264">
        <v>0</v>
      </c>
      <c r="N159" s="10">
        <v>0</v>
      </c>
      <c r="O159" s="10">
        <v>0</v>
      </c>
      <c r="P159" s="265">
        <v>0</v>
      </c>
      <c r="Q159" s="10">
        <v>0</v>
      </c>
      <c r="R159" s="267">
        <v>0</v>
      </c>
      <c r="S159" s="10">
        <v>0</v>
      </c>
      <c r="T159" s="268">
        <v>0</v>
      </c>
    </row>
    <row r="160" spans="2:20">
      <c r="B160" s="263" t="s">
        <v>614</v>
      </c>
      <c r="C160" s="8" t="s">
        <v>580</v>
      </c>
      <c r="D160" t="s">
        <v>0</v>
      </c>
      <c r="E160" s="264">
        <v>0</v>
      </c>
      <c r="F160" s="10">
        <v>0</v>
      </c>
      <c r="G160" s="265">
        <v>0</v>
      </c>
      <c r="H160" s="10">
        <v>0</v>
      </c>
      <c r="I160" s="264">
        <v>0</v>
      </c>
      <c r="J160" s="10">
        <v>0</v>
      </c>
      <c r="K160" s="10">
        <v>0</v>
      </c>
      <c r="L160" s="266">
        <v>0</v>
      </c>
      <c r="M160" s="264">
        <v>0</v>
      </c>
      <c r="N160" s="10">
        <v>0</v>
      </c>
      <c r="O160" s="10"/>
      <c r="P160" s="265"/>
      <c r="Q160" s="10">
        <v>0</v>
      </c>
      <c r="R160" s="267">
        <v>0</v>
      </c>
      <c r="S160" s="10">
        <v>2293</v>
      </c>
      <c r="T160" s="268">
        <v>2293</v>
      </c>
    </row>
    <row r="161" spans="2:20">
      <c r="B161" s="263" t="s">
        <v>615</v>
      </c>
      <c r="C161" s="8" t="s">
        <v>334</v>
      </c>
      <c r="D161" t="s">
        <v>0</v>
      </c>
      <c r="E161" s="264">
        <v>0</v>
      </c>
      <c r="F161" s="10">
        <v>0</v>
      </c>
      <c r="G161" s="265">
        <v>0</v>
      </c>
      <c r="H161" s="10">
        <v>0</v>
      </c>
      <c r="I161" s="264">
        <v>0</v>
      </c>
      <c r="J161" s="10">
        <v>0</v>
      </c>
      <c r="K161" s="10">
        <v>0</v>
      </c>
      <c r="L161" s="266">
        <v>0</v>
      </c>
      <c r="M161" s="264">
        <v>0</v>
      </c>
      <c r="N161" s="10">
        <v>0</v>
      </c>
      <c r="O161" s="10"/>
      <c r="P161" s="265"/>
      <c r="Q161" s="10">
        <v>0</v>
      </c>
      <c r="R161" s="267">
        <v>0</v>
      </c>
      <c r="S161" s="10">
        <v>554</v>
      </c>
      <c r="T161" s="268">
        <v>554</v>
      </c>
    </row>
    <row r="162" spans="2:20" ht="15.75" thickBot="1">
      <c r="B162" s="269" t="s">
        <v>616</v>
      </c>
      <c r="C162" s="270" t="s">
        <v>617</v>
      </c>
      <c r="D162" s="271" t="s">
        <v>0</v>
      </c>
      <c r="E162" s="272">
        <v>0</v>
      </c>
      <c r="F162" s="273">
        <v>0</v>
      </c>
      <c r="G162" s="274">
        <v>0</v>
      </c>
      <c r="H162" s="273">
        <v>0</v>
      </c>
      <c r="I162" s="272">
        <v>0</v>
      </c>
      <c r="J162" s="273">
        <v>0</v>
      </c>
      <c r="K162" s="273">
        <v>0</v>
      </c>
      <c r="L162" s="275">
        <v>0</v>
      </c>
      <c r="M162" s="272">
        <v>0</v>
      </c>
      <c r="N162" s="273">
        <v>0</v>
      </c>
      <c r="O162" s="273"/>
      <c r="P162" s="274"/>
      <c r="Q162" s="273">
        <v>0</v>
      </c>
      <c r="R162" s="276">
        <v>0</v>
      </c>
      <c r="S162" s="273">
        <v>5</v>
      </c>
      <c r="T162" s="277">
        <v>5</v>
      </c>
    </row>
    <row r="165" spans="2:20" ht="162.75" customHeight="1">
      <c r="B165" s="568" t="s">
        <v>818</v>
      </c>
      <c r="C165" s="568"/>
      <c r="D165" s="568"/>
      <c r="E165" s="568"/>
      <c r="F165" s="568"/>
      <c r="G165" s="568"/>
      <c r="H165" s="8"/>
      <c r="I165" s="8"/>
      <c r="J165" s="8"/>
      <c r="K165" s="8"/>
    </row>
    <row r="166" spans="2:20" ht="15" customHeight="1">
      <c r="B166" s="569" t="s">
        <v>659</v>
      </c>
      <c r="C166" s="569"/>
      <c r="D166" s="569"/>
      <c r="E166" s="569"/>
      <c r="F166" s="569"/>
      <c r="G166" s="569"/>
      <c r="I166" s="8"/>
      <c r="J166" s="8"/>
      <c r="K166" s="8"/>
    </row>
    <row r="167" spans="2:20" ht="15" customHeight="1">
      <c r="C167" s="252"/>
      <c r="D167" s="252"/>
      <c r="E167" s="252"/>
      <c r="F167" s="252"/>
      <c r="G167" s="252"/>
      <c r="H167" s="252"/>
      <c r="I167" s="8"/>
      <c r="J167" s="8"/>
      <c r="K167" s="8"/>
    </row>
    <row r="168" spans="2:20">
      <c r="B168" t="s">
        <v>661</v>
      </c>
      <c r="C168" s="6"/>
      <c r="D168" s="6"/>
      <c r="E168" s="6"/>
      <c r="F168" s="6"/>
      <c r="G168" s="6"/>
    </row>
    <row r="169" spans="2:20">
      <c r="B169" s="4" t="s">
        <v>200</v>
      </c>
      <c r="C169" s="278"/>
      <c r="D169" s="278"/>
      <c r="E169" s="278"/>
    </row>
    <row r="170" spans="2:20">
      <c r="B170" s="4" t="s">
        <v>184</v>
      </c>
    </row>
    <row r="171" spans="2:20">
      <c r="B171" s="279"/>
    </row>
    <row r="172" spans="2:20">
      <c r="B172" s="4" t="s">
        <v>662</v>
      </c>
      <c r="C172" s="34"/>
      <c r="D172" s="34"/>
      <c r="E172" s="34"/>
      <c r="F172" s="34"/>
      <c r="G172" s="34"/>
    </row>
    <row r="173" spans="2:20">
      <c r="B173" s="36"/>
      <c r="C173" s="6"/>
      <c r="D173" s="6"/>
      <c r="E173" s="6"/>
      <c r="F173" s="13"/>
      <c r="G173" s="13"/>
    </row>
  </sheetData>
  <autoFilter ref="B5:T5" xr:uid="{3FC5FEE3-A15C-4FDE-9B0D-94AB2F3603F7}"/>
  <mergeCells count="5">
    <mergeCell ref="B166:G166"/>
    <mergeCell ref="E4:H4"/>
    <mergeCell ref="I4:K4"/>
    <mergeCell ref="M4:Q4"/>
    <mergeCell ref="B165:G165"/>
  </mergeCells>
  <hyperlinks>
    <hyperlink ref="B39" r:id="rId1" display=" California Department of Insurance (CDI), Covered Lives Report." xr:uid="{A61ABA77-93BD-4CA3-9C49-3C3CC0BBCBF4}"/>
    <hyperlink ref="B36" r:id="rId2" display="Department of Managed Health Care, Enrollment Summary Reports, 2012 - 2014." xr:uid="{4BD7DD77-0055-403B-9EA5-146F50477131}"/>
    <hyperlink ref="B172" r:id="rId3" display="See related CHCF resource, California Health Insurers, Enrollment -- 2023 Edition, including Enrollment Database and quick reference guide." xr:uid="{248F1246-6D21-4651-A5FC-AF2F82FAE0EE}"/>
    <hyperlink ref="B169" r:id="rId4" xr:uid="{71184121-408B-41E5-A081-C0DF9034A103}"/>
    <hyperlink ref="B170" r:id="rId5" xr:uid="{AD46E160-FA44-41DF-8309-FC19C48FB9A1}"/>
    <hyperlink ref="B166" r:id="rId6" xr:uid="{EB5C3B6E-C0B6-403B-90A3-F4D572D6E6FF}"/>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55271-63F0-47C9-BB1E-9FD30E22BF12}">
  <sheetPr>
    <tabColor theme="6"/>
  </sheetPr>
  <dimension ref="A1:AL148"/>
  <sheetViews>
    <sheetView zoomScaleNormal="100" workbookViewId="0">
      <pane xSplit="1" ySplit="6" topLeftCell="B7" activePane="bottomRight" state="frozen"/>
      <selection pane="topRight" activeCell="E1" sqref="E1"/>
      <selection pane="bottomLeft" activeCell="A5" sqref="A5"/>
      <selection pane="bottomRight" activeCell="E2" sqref="E2"/>
    </sheetView>
  </sheetViews>
  <sheetFormatPr defaultRowHeight="15"/>
  <cols>
    <col min="1" max="1" width="2.85546875" customWidth="1"/>
    <col min="2" max="2" width="39.7109375" customWidth="1"/>
    <col min="3" max="3" width="28.85546875" customWidth="1"/>
    <col min="4" max="4" width="18.28515625" customWidth="1"/>
    <col min="5" max="5" width="17.7109375" customWidth="1"/>
    <col min="6" max="6" width="8.85546875" style="289"/>
    <col min="8" max="8" width="9.85546875" bestFit="1" customWidth="1"/>
    <col min="10" max="10" width="12" customWidth="1"/>
    <col min="11" max="12" width="9.140625" bestFit="1" customWidth="1"/>
    <col min="13" max="13" width="9.85546875" bestFit="1" customWidth="1"/>
    <col min="14" max="14" width="11.7109375" customWidth="1"/>
    <col min="15" max="16" width="9.85546875" bestFit="1" customWidth="1"/>
    <col min="17" max="17" width="17.28515625" customWidth="1"/>
    <col min="18" max="18" width="19.5703125" customWidth="1"/>
    <col min="19" max="20" width="14.5703125" style="289" customWidth="1"/>
    <col min="21" max="21" width="15.42578125" bestFit="1" customWidth="1"/>
    <col min="22" max="22" width="9" bestFit="1" customWidth="1"/>
    <col min="23" max="23" width="10.28515625" customWidth="1"/>
    <col min="24" max="25" width="9.28515625" bestFit="1" customWidth="1"/>
    <col min="26" max="26" width="12.42578125" customWidth="1"/>
    <col min="27" max="28" width="11.42578125" style="15" customWidth="1"/>
    <col min="29" max="29" width="10.7109375" style="15" customWidth="1"/>
    <col min="30" max="32" width="7" customWidth="1"/>
  </cols>
  <sheetData>
    <row r="1" spans="1:29" s="9" customFormat="1" ht="18.75">
      <c r="A1" s="37" t="s">
        <v>664</v>
      </c>
      <c r="F1" s="294"/>
      <c r="S1" s="294"/>
      <c r="T1" s="294"/>
      <c r="AA1" s="295"/>
      <c r="AB1" s="295"/>
      <c r="AC1" s="295"/>
    </row>
    <row r="4" spans="1:29">
      <c r="D4" s="290"/>
      <c r="E4" s="291"/>
      <c r="F4" s="38"/>
      <c r="G4" s="292"/>
      <c r="H4" s="578" t="s">
        <v>121</v>
      </c>
      <c r="I4" s="579"/>
      <c r="J4" s="579"/>
      <c r="K4" s="579"/>
      <c r="L4" s="579"/>
      <c r="M4" s="580"/>
      <c r="N4" s="39"/>
      <c r="O4" s="39"/>
      <c r="P4" s="39"/>
      <c r="S4"/>
      <c r="T4"/>
      <c r="AA4"/>
      <c r="AB4"/>
      <c r="AC4"/>
    </row>
    <row r="5" spans="1:29">
      <c r="A5" s="17"/>
      <c r="C5" s="17"/>
      <c r="G5" s="289"/>
      <c r="H5" s="40"/>
      <c r="I5" s="41"/>
      <c r="J5" s="581" t="s">
        <v>621</v>
      </c>
      <c r="K5" s="582"/>
      <c r="L5" s="583"/>
      <c r="M5" s="42"/>
      <c r="N5" s="584" t="s">
        <v>237</v>
      </c>
      <c r="O5" s="584"/>
      <c r="P5" s="585"/>
      <c r="S5"/>
      <c r="T5"/>
      <c r="AA5"/>
      <c r="AB5"/>
      <c r="AC5"/>
    </row>
    <row r="6" spans="1:29" ht="45">
      <c r="B6" s="43" t="s">
        <v>428</v>
      </c>
      <c r="C6" s="338" t="s">
        <v>361</v>
      </c>
      <c r="D6" s="44" t="s">
        <v>141</v>
      </c>
      <c r="E6" s="45" t="s">
        <v>41</v>
      </c>
      <c r="F6" s="45" t="s">
        <v>42</v>
      </c>
      <c r="G6" s="46" t="s">
        <v>43</v>
      </c>
      <c r="H6" s="44" t="s">
        <v>8</v>
      </c>
      <c r="I6" s="46" t="s">
        <v>142</v>
      </c>
      <c r="J6" s="44" t="s">
        <v>168</v>
      </c>
      <c r="K6" s="45" t="s">
        <v>163</v>
      </c>
      <c r="L6" s="46" t="s">
        <v>6</v>
      </c>
      <c r="M6" s="46" t="s">
        <v>178</v>
      </c>
      <c r="N6" s="53" t="s">
        <v>168</v>
      </c>
      <c r="O6" s="47" t="s">
        <v>163</v>
      </c>
      <c r="P6" s="48" t="s">
        <v>6</v>
      </c>
      <c r="S6"/>
      <c r="T6"/>
      <c r="AA6"/>
      <c r="AB6"/>
      <c r="AC6"/>
    </row>
    <row r="7" spans="1:29" ht="17.25">
      <c r="B7" s="296" t="s">
        <v>136</v>
      </c>
      <c r="C7" s="296" t="s">
        <v>667</v>
      </c>
      <c r="D7" s="297" t="s">
        <v>78</v>
      </c>
      <c r="E7" s="298">
        <v>41949</v>
      </c>
      <c r="F7" s="298" t="s">
        <v>53</v>
      </c>
      <c r="G7" s="299" t="s">
        <v>274</v>
      </c>
      <c r="H7" s="300">
        <v>2323</v>
      </c>
      <c r="I7" s="301">
        <f>RANK(H7,$H$7:$H$103,0)</f>
        <v>83</v>
      </c>
      <c r="J7" s="302">
        <f>IF($H7&gt;0,N7/$H7,0)</f>
        <v>0</v>
      </c>
      <c r="K7" s="303">
        <f t="shared" ref="K7:L22" si="0">IF($H7&gt;0,O7/$H7,0)</f>
        <v>0</v>
      </c>
      <c r="L7" s="304">
        <f t="shared" si="0"/>
        <v>0</v>
      </c>
      <c r="M7" s="305">
        <v>2323</v>
      </c>
      <c r="N7" s="306">
        <v>0</v>
      </c>
      <c r="O7" s="307">
        <v>0</v>
      </c>
      <c r="P7" s="308">
        <v>0</v>
      </c>
      <c r="S7"/>
      <c r="T7"/>
      <c r="AA7"/>
      <c r="AB7"/>
      <c r="AC7"/>
    </row>
    <row r="8" spans="1:29" ht="17.25">
      <c r="B8" s="296" t="s">
        <v>362</v>
      </c>
      <c r="C8" s="296" t="s">
        <v>668</v>
      </c>
      <c r="D8" s="309" t="s">
        <v>44</v>
      </c>
      <c r="E8" s="298">
        <v>41684</v>
      </c>
      <c r="F8" s="298" t="s">
        <v>50</v>
      </c>
      <c r="G8" s="299" t="s">
        <v>274</v>
      </c>
      <c r="H8" s="300">
        <v>20147</v>
      </c>
      <c r="I8" s="301">
        <f t="shared" ref="I8:I71" si="1">RANK(H8,$H$7:$H$103,0)</f>
        <v>61</v>
      </c>
      <c r="J8" s="302">
        <f>IF($H8&gt;0,N8/$H8,0)</f>
        <v>0</v>
      </c>
      <c r="K8" s="303">
        <f t="shared" si="0"/>
        <v>0</v>
      </c>
      <c r="L8" s="304">
        <f t="shared" si="0"/>
        <v>0</v>
      </c>
      <c r="M8" s="305">
        <v>20147</v>
      </c>
      <c r="N8" s="310">
        <v>0</v>
      </c>
      <c r="O8" s="311">
        <v>0</v>
      </c>
      <c r="P8" s="312">
        <v>0</v>
      </c>
      <c r="S8"/>
      <c r="T8"/>
      <c r="AA8"/>
      <c r="AB8"/>
      <c r="AC8"/>
    </row>
    <row r="9" spans="1:29">
      <c r="B9" s="296" t="s">
        <v>335</v>
      </c>
      <c r="C9" s="296" t="s">
        <v>172</v>
      </c>
      <c r="D9" s="309" t="s">
        <v>238</v>
      </c>
      <c r="E9" s="298">
        <v>43069</v>
      </c>
      <c r="F9" s="298" t="s">
        <v>45</v>
      </c>
      <c r="G9" s="299" t="s">
        <v>47</v>
      </c>
      <c r="H9" s="300">
        <v>79750</v>
      </c>
      <c r="I9" s="301">
        <f t="shared" si="1"/>
        <v>46</v>
      </c>
      <c r="J9" s="302">
        <f>IF($H9&gt;0,N9/$H9,0)</f>
        <v>0</v>
      </c>
      <c r="K9" s="303">
        <f t="shared" si="0"/>
        <v>0.64941692789968652</v>
      </c>
      <c r="L9" s="304">
        <f t="shared" si="0"/>
        <v>0.35058307210031348</v>
      </c>
      <c r="M9" s="305">
        <v>79750</v>
      </c>
      <c r="N9" s="310">
        <v>0</v>
      </c>
      <c r="O9" s="311">
        <v>51791</v>
      </c>
      <c r="P9" s="312">
        <v>27959</v>
      </c>
      <c r="S9"/>
      <c r="T9"/>
      <c r="AA9"/>
      <c r="AB9"/>
      <c r="AC9"/>
    </row>
    <row r="10" spans="1:29">
      <c r="B10" s="296" t="s">
        <v>336</v>
      </c>
      <c r="C10" s="296" t="s">
        <v>363</v>
      </c>
      <c r="D10" s="309" t="s">
        <v>238</v>
      </c>
      <c r="E10" s="298">
        <v>29804</v>
      </c>
      <c r="F10" s="298" t="s">
        <v>45</v>
      </c>
      <c r="G10" s="299" t="s">
        <v>47</v>
      </c>
      <c r="H10" s="300">
        <v>204398</v>
      </c>
      <c r="I10" s="301">
        <f t="shared" si="1"/>
        <v>31</v>
      </c>
      <c r="J10" s="302">
        <f>IF($H10&gt;0,N10/$H10,0)</f>
        <v>0.97822385737629525</v>
      </c>
      <c r="K10" s="303">
        <f t="shared" si="0"/>
        <v>0</v>
      </c>
      <c r="L10" s="304">
        <f t="shared" si="0"/>
        <v>2.1776142623704732E-2</v>
      </c>
      <c r="M10" s="305">
        <v>204398</v>
      </c>
      <c r="N10" s="310">
        <v>199947</v>
      </c>
      <c r="O10" s="311">
        <v>0</v>
      </c>
      <c r="P10" s="312">
        <v>4451</v>
      </c>
      <c r="S10"/>
      <c r="T10"/>
      <c r="AA10"/>
      <c r="AB10"/>
      <c r="AC10"/>
    </row>
    <row r="11" spans="1:29">
      <c r="B11" s="296" t="s">
        <v>98</v>
      </c>
      <c r="C11" s="296" t="s">
        <v>31</v>
      </c>
      <c r="D11" s="309" t="s">
        <v>91</v>
      </c>
      <c r="E11" s="298">
        <v>38687</v>
      </c>
      <c r="F11" s="298" t="s">
        <v>45</v>
      </c>
      <c r="G11" s="299" t="s">
        <v>51</v>
      </c>
      <c r="H11" s="300">
        <v>1473</v>
      </c>
      <c r="I11" s="301">
        <f t="shared" si="1"/>
        <v>87</v>
      </c>
      <c r="J11" s="302">
        <f>IF($H11&gt;0,N11/$H11,0)</f>
        <v>0</v>
      </c>
      <c r="K11" s="303">
        <f t="shared" si="0"/>
        <v>0.56279701289884587</v>
      </c>
      <c r="L11" s="304">
        <f t="shared" si="0"/>
        <v>0.43720298710115413</v>
      </c>
      <c r="M11" s="305">
        <v>1473</v>
      </c>
      <c r="N11" s="310">
        <v>0</v>
      </c>
      <c r="O11" s="311">
        <v>829</v>
      </c>
      <c r="P11" s="312">
        <v>644</v>
      </c>
      <c r="S11"/>
      <c r="T11"/>
      <c r="AA11"/>
      <c r="AB11"/>
      <c r="AC11"/>
    </row>
    <row r="12" spans="1:29" ht="17.25">
      <c r="B12" s="296" t="s">
        <v>48</v>
      </c>
      <c r="C12" s="296" t="s">
        <v>669</v>
      </c>
      <c r="D12" s="309" t="s">
        <v>49</v>
      </c>
      <c r="E12" s="298">
        <v>34961</v>
      </c>
      <c r="F12" s="298" t="s">
        <v>50</v>
      </c>
      <c r="G12" s="299" t="s">
        <v>51</v>
      </c>
      <c r="H12" s="300">
        <v>327929</v>
      </c>
      <c r="I12" s="301">
        <f t="shared" si="1"/>
        <v>24</v>
      </c>
      <c r="J12" s="302">
        <f t="shared" ref="J12:L27" si="2">IF($H12&gt;0,N12/$H12,0)</f>
        <v>0</v>
      </c>
      <c r="K12" s="303">
        <f t="shared" si="0"/>
        <v>0.98238643120919467</v>
      </c>
      <c r="L12" s="304">
        <f t="shared" si="0"/>
        <v>0</v>
      </c>
      <c r="M12" s="305">
        <v>327929</v>
      </c>
      <c r="N12" s="310">
        <v>0</v>
      </c>
      <c r="O12" s="311">
        <v>322153</v>
      </c>
      <c r="P12" s="312">
        <v>0</v>
      </c>
      <c r="R12" t="s">
        <v>426</v>
      </c>
      <c r="S12"/>
      <c r="T12"/>
      <c r="AA12"/>
      <c r="AB12"/>
      <c r="AC12"/>
    </row>
    <row r="13" spans="1:29">
      <c r="A13" s="17"/>
      <c r="B13" s="296" t="s">
        <v>364</v>
      </c>
      <c r="C13" s="296" t="s">
        <v>359</v>
      </c>
      <c r="D13" s="313" t="s">
        <v>309</v>
      </c>
      <c r="E13" s="314">
        <v>44305</v>
      </c>
      <c r="F13" s="315" t="s">
        <v>53</v>
      </c>
      <c r="G13" s="316" t="s">
        <v>665</v>
      </c>
      <c r="H13" s="300">
        <v>23</v>
      </c>
      <c r="I13" s="301">
        <f t="shared" si="1"/>
        <v>92</v>
      </c>
      <c r="J13" s="302">
        <f t="shared" si="2"/>
        <v>0</v>
      </c>
      <c r="K13" s="303">
        <f t="shared" si="0"/>
        <v>0</v>
      </c>
      <c r="L13" s="304">
        <f t="shared" si="0"/>
        <v>1</v>
      </c>
      <c r="M13" s="305">
        <v>23</v>
      </c>
      <c r="N13" s="310">
        <v>0</v>
      </c>
      <c r="O13" s="311">
        <v>0</v>
      </c>
      <c r="P13" s="312">
        <v>23</v>
      </c>
      <c r="S13"/>
      <c r="T13"/>
      <c r="AA13"/>
      <c r="AB13"/>
      <c r="AC13"/>
    </row>
    <row r="14" spans="1:29">
      <c r="B14" s="296" t="s">
        <v>140</v>
      </c>
      <c r="C14" s="296" t="s">
        <v>143</v>
      </c>
      <c r="D14" s="309" t="s">
        <v>59</v>
      </c>
      <c r="E14" s="298">
        <v>38132</v>
      </c>
      <c r="F14" s="298" t="s">
        <v>53</v>
      </c>
      <c r="G14" s="299" t="s">
        <v>47</v>
      </c>
      <c r="H14" s="300">
        <v>92994</v>
      </c>
      <c r="I14" s="301">
        <f t="shared" si="1"/>
        <v>42</v>
      </c>
      <c r="J14" s="302">
        <f t="shared" si="2"/>
        <v>0</v>
      </c>
      <c r="K14" s="303">
        <f t="shared" si="0"/>
        <v>0</v>
      </c>
      <c r="L14" s="304">
        <f t="shared" si="0"/>
        <v>1</v>
      </c>
      <c r="M14" s="305">
        <v>92994</v>
      </c>
      <c r="N14" s="310">
        <v>0</v>
      </c>
      <c r="O14" s="311">
        <v>0</v>
      </c>
      <c r="P14" s="312">
        <v>92994</v>
      </c>
      <c r="S14"/>
      <c r="T14"/>
      <c r="AA14"/>
      <c r="AB14"/>
      <c r="AC14"/>
    </row>
    <row r="15" spans="1:29" ht="17.25">
      <c r="B15" s="296" t="s">
        <v>365</v>
      </c>
      <c r="C15" s="296" t="s">
        <v>670</v>
      </c>
      <c r="D15" s="309" t="s">
        <v>240</v>
      </c>
      <c r="E15" s="298">
        <v>43467</v>
      </c>
      <c r="F15" s="298" t="s">
        <v>50</v>
      </c>
      <c r="G15" s="299" t="s">
        <v>47</v>
      </c>
      <c r="H15" s="300">
        <v>152813</v>
      </c>
      <c r="I15" s="301">
        <f t="shared" si="1"/>
        <v>35</v>
      </c>
      <c r="J15" s="302">
        <f t="shared" si="2"/>
        <v>0</v>
      </c>
      <c r="K15" s="303">
        <f t="shared" si="0"/>
        <v>0</v>
      </c>
      <c r="L15" s="304">
        <f t="shared" si="0"/>
        <v>0</v>
      </c>
      <c r="M15" s="305">
        <v>152813</v>
      </c>
      <c r="N15" s="310">
        <v>0</v>
      </c>
      <c r="O15" s="311">
        <v>0</v>
      </c>
      <c r="P15" s="312">
        <v>0</v>
      </c>
      <c r="S15"/>
      <c r="T15"/>
      <c r="AA15"/>
      <c r="AB15"/>
      <c r="AC15"/>
    </row>
    <row r="16" spans="1:29" ht="17.25">
      <c r="B16" s="296" t="s">
        <v>38</v>
      </c>
      <c r="C16" s="296" t="s">
        <v>671</v>
      </c>
      <c r="D16" s="309" t="s">
        <v>145</v>
      </c>
      <c r="E16" s="298">
        <v>41387</v>
      </c>
      <c r="F16" s="298" t="s">
        <v>45</v>
      </c>
      <c r="G16" s="299" t="s">
        <v>47</v>
      </c>
      <c r="H16" s="300">
        <v>11648</v>
      </c>
      <c r="I16" s="301">
        <f t="shared" si="1"/>
        <v>72</v>
      </c>
      <c r="J16" s="302">
        <f t="shared" si="2"/>
        <v>0</v>
      </c>
      <c r="K16" s="303">
        <f t="shared" si="0"/>
        <v>0</v>
      </c>
      <c r="L16" s="304">
        <f t="shared" si="0"/>
        <v>0</v>
      </c>
      <c r="M16" s="305">
        <v>11648</v>
      </c>
      <c r="N16" s="310">
        <v>0</v>
      </c>
      <c r="O16" s="311">
        <v>0</v>
      </c>
      <c r="P16" s="312">
        <v>0</v>
      </c>
      <c r="S16"/>
      <c r="T16"/>
      <c r="AA16"/>
      <c r="AB16"/>
      <c r="AC16"/>
    </row>
    <row r="17" spans="1:29">
      <c r="B17" s="296" t="s">
        <v>666</v>
      </c>
      <c r="C17" s="296" t="s">
        <v>25</v>
      </c>
      <c r="D17" s="309" t="s">
        <v>84</v>
      </c>
      <c r="E17" s="298">
        <v>39596</v>
      </c>
      <c r="F17" s="298" t="s">
        <v>241</v>
      </c>
      <c r="G17" s="299" t="s">
        <v>274</v>
      </c>
      <c r="H17" s="300">
        <v>471461</v>
      </c>
      <c r="I17" s="301">
        <f t="shared" si="1"/>
        <v>16</v>
      </c>
      <c r="J17" s="302">
        <f t="shared" si="2"/>
        <v>0</v>
      </c>
      <c r="K17" s="303">
        <f t="shared" si="0"/>
        <v>0</v>
      </c>
      <c r="L17" s="304">
        <f t="shared" si="0"/>
        <v>0.22066936607693954</v>
      </c>
      <c r="M17" s="305">
        <v>471461</v>
      </c>
      <c r="N17" s="310">
        <v>0</v>
      </c>
      <c r="O17" s="311">
        <v>0</v>
      </c>
      <c r="P17" s="312">
        <v>104037</v>
      </c>
      <c r="S17"/>
      <c r="T17"/>
      <c r="AA17"/>
      <c r="AB17"/>
      <c r="AC17"/>
    </row>
    <row r="18" spans="1:29">
      <c r="B18" s="296" t="s">
        <v>54</v>
      </c>
      <c r="C18" s="296" t="s">
        <v>54</v>
      </c>
      <c r="D18" s="309" t="s">
        <v>55</v>
      </c>
      <c r="E18" s="298">
        <v>41369</v>
      </c>
      <c r="F18" s="298" t="s">
        <v>45</v>
      </c>
      <c r="G18" s="299" t="s">
        <v>51</v>
      </c>
      <c r="H18" s="300">
        <v>12184</v>
      </c>
      <c r="I18" s="301">
        <f t="shared" si="1"/>
        <v>70</v>
      </c>
      <c r="J18" s="302">
        <f t="shared" si="2"/>
        <v>0</v>
      </c>
      <c r="K18" s="303">
        <f t="shared" si="0"/>
        <v>0</v>
      </c>
      <c r="L18" s="304">
        <f t="shared" si="0"/>
        <v>0.50615561391989494</v>
      </c>
      <c r="M18" s="305">
        <v>12184</v>
      </c>
      <c r="N18" s="310">
        <v>0</v>
      </c>
      <c r="O18" s="311">
        <v>0</v>
      </c>
      <c r="P18" s="312">
        <v>6167</v>
      </c>
      <c r="S18"/>
      <c r="T18"/>
      <c r="AA18"/>
      <c r="AB18"/>
      <c r="AC18"/>
    </row>
    <row r="19" spans="1:29">
      <c r="B19" s="296" t="s">
        <v>242</v>
      </c>
      <c r="C19" s="296" t="s">
        <v>242</v>
      </c>
      <c r="D19" s="309" t="s">
        <v>243</v>
      </c>
      <c r="E19" s="298">
        <v>44057</v>
      </c>
      <c r="F19" s="298" t="s">
        <v>53</v>
      </c>
      <c r="G19" s="299" t="s">
        <v>274</v>
      </c>
      <c r="H19" s="300">
        <v>1699</v>
      </c>
      <c r="I19" s="301">
        <f t="shared" si="1"/>
        <v>86</v>
      </c>
      <c r="J19" s="302">
        <f t="shared" si="2"/>
        <v>0</v>
      </c>
      <c r="K19" s="303">
        <f t="shared" si="0"/>
        <v>0</v>
      </c>
      <c r="L19" s="304">
        <f t="shared" si="0"/>
        <v>1</v>
      </c>
      <c r="M19" s="305">
        <v>1699</v>
      </c>
      <c r="N19" s="310">
        <v>0</v>
      </c>
      <c r="O19" s="311">
        <v>0</v>
      </c>
      <c r="P19" s="312">
        <v>1699</v>
      </c>
      <c r="S19"/>
      <c r="T19"/>
      <c r="AA19"/>
      <c r="AB19"/>
      <c r="AC19"/>
    </row>
    <row r="20" spans="1:29" ht="17.25">
      <c r="B20" s="296" t="s">
        <v>366</v>
      </c>
      <c r="C20" s="296" t="s">
        <v>672</v>
      </c>
      <c r="D20" s="309" t="s">
        <v>160</v>
      </c>
      <c r="E20" s="298">
        <v>42578</v>
      </c>
      <c r="F20" s="298" t="s">
        <v>45</v>
      </c>
      <c r="G20" s="299" t="s">
        <v>274</v>
      </c>
      <c r="H20" s="300">
        <v>48089</v>
      </c>
      <c r="I20" s="301">
        <f t="shared" si="1"/>
        <v>56</v>
      </c>
      <c r="J20" s="302">
        <f t="shared" si="2"/>
        <v>0</v>
      </c>
      <c r="K20" s="303">
        <f t="shared" si="0"/>
        <v>0</v>
      </c>
      <c r="L20" s="304">
        <f t="shared" si="0"/>
        <v>0</v>
      </c>
      <c r="M20" s="305">
        <v>48089</v>
      </c>
      <c r="N20" s="310">
        <v>0</v>
      </c>
      <c r="O20" s="311">
        <v>0</v>
      </c>
      <c r="P20" s="312">
        <v>0</v>
      </c>
      <c r="S20"/>
      <c r="T20"/>
      <c r="AA20"/>
      <c r="AB20"/>
      <c r="AC20"/>
    </row>
    <row r="21" spans="1:29">
      <c r="B21" s="296" t="s">
        <v>52</v>
      </c>
      <c r="C21" s="296" t="s">
        <v>11</v>
      </c>
      <c r="D21" s="309" t="s">
        <v>78</v>
      </c>
      <c r="E21" s="298">
        <v>33976</v>
      </c>
      <c r="F21" s="298" t="s">
        <v>46</v>
      </c>
      <c r="G21" s="299" t="s">
        <v>47</v>
      </c>
      <c r="H21" s="300">
        <v>2844385</v>
      </c>
      <c r="I21" s="301">
        <f t="shared" si="1"/>
        <v>2</v>
      </c>
      <c r="J21" s="302">
        <f t="shared" si="2"/>
        <v>0.68146541343735112</v>
      </c>
      <c r="K21" s="303">
        <f t="shared" si="0"/>
        <v>0</v>
      </c>
      <c r="L21" s="304">
        <f t="shared" si="0"/>
        <v>5.2031282685009235E-2</v>
      </c>
      <c r="M21" s="305">
        <v>2844385</v>
      </c>
      <c r="N21" s="310">
        <v>1938350</v>
      </c>
      <c r="O21" s="311">
        <v>0</v>
      </c>
      <c r="P21" s="312">
        <v>147997</v>
      </c>
      <c r="S21"/>
      <c r="T21"/>
      <c r="AA21"/>
      <c r="AB21"/>
      <c r="AC21"/>
    </row>
    <row r="22" spans="1:29" ht="30">
      <c r="B22" s="296" t="s">
        <v>279</v>
      </c>
      <c r="C22" s="296" t="s">
        <v>244</v>
      </c>
      <c r="D22" s="309" t="s">
        <v>78</v>
      </c>
      <c r="E22" s="317" t="s">
        <v>367</v>
      </c>
      <c r="F22" s="298" t="s">
        <v>60</v>
      </c>
      <c r="G22" s="299" t="s">
        <v>47</v>
      </c>
      <c r="H22" s="300">
        <v>976004</v>
      </c>
      <c r="I22" s="301">
        <f t="shared" si="1"/>
        <v>7</v>
      </c>
      <c r="J22" s="302">
        <f t="shared" si="2"/>
        <v>0</v>
      </c>
      <c r="K22" s="303">
        <f t="shared" si="0"/>
        <v>0.99665370223892524</v>
      </c>
      <c r="L22" s="304">
        <f t="shared" si="0"/>
        <v>0</v>
      </c>
      <c r="M22" s="305">
        <v>976004</v>
      </c>
      <c r="N22" s="310">
        <v>0</v>
      </c>
      <c r="O22" s="311">
        <v>972738</v>
      </c>
      <c r="P22" s="312">
        <v>0</v>
      </c>
      <c r="S22"/>
      <c r="T22"/>
      <c r="AA22"/>
      <c r="AB22"/>
      <c r="AC22"/>
    </row>
    <row r="23" spans="1:29">
      <c r="B23" s="296" t="s">
        <v>176</v>
      </c>
      <c r="C23" s="296" t="s">
        <v>12</v>
      </c>
      <c r="D23" s="309" t="s">
        <v>89</v>
      </c>
      <c r="E23" s="298">
        <v>28698</v>
      </c>
      <c r="F23" s="298" t="s">
        <v>46</v>
      </c>
      <c r="G23" s="299" t="s">
        <v>51</v>
      </c>
      <c r="H23" s="300">
        <v>2593680</v>
      </c>
      <c r="I23" s="301">
        <f t="shared" si="1"/>
        <v>4</v>
      </c>
      <c r="J23" s="302">
        <f t="shared" si="2"/>
        <v>0.83513386385367505</v>
      </c>
      <c r="K23" s="303">
        <f t="shared" si="2"/>
        <v>0</v>
      </c>
      <c r="L23" s="304">
        <f t="shared" si="2"/>
        <v>5.7196338792757782E-2</v>
      </c>
      <c r="M23" s="305">
        <v>3368761</v>
      </c>
      <c r="N23" s="310">
        <v>2166070</v>
      </c>
      <c r="O23" s="311">
        <v>0</v>
      </c>
      <c r="P23" s="312">
        <v>148349</v>
      </c>
      <c r="S23"/>
      <c r="T23"/>
      <c r="AA23"/>
      <c r="AB23"/>
      <c r="AC23"/>
    </row>
    <row r="24" spans="1:29">
      <c r="B24" s="296" t="s">
        <v>232</v>
      </c>
      <c r="C24" s="296" t="s">
        <v>245</v>
      </c>
      <c r="D24" s="309" t="s">
        <v>63</v>
      </c>
      <c r="E24" s="298">
        <v>35004</v>
      </c>
      <c r="F24" s="298" t="s">
        <v>60</v>
      </c>
      <c r="G24" s="299" t="s">
        <v>274</v>
      </c>
      <c r="H24" s="300">
        <v>501230</v>
      </c>
      <c r="I24" s="301">
        <f t="shared" si="1"/>
        <v>14</v>
      </c>
      <c r="J24" s="302">
        <f t="shared" si="2"/>
        <v>0</v>
      </c>
      <c r="K24" s="303">
        <f t="shared" si="2"/>
        <v>0.26898030844123455</v>
      </c>
      <c r="L24" s="304">
        <f t="shared" si="2"/>
        <v>0</v>
      </c>
      <c r="M24" s="305">
        <v>501230</v>
      </c>
      <c r="N24" s="310">
        <v>0</v>
      </c>
      <c r="O24" s="311">
        <v>134821</v>
      </c>
      <c r="P24" s="312">
        <v>0</v>
      </c>
      <c r="S24"/>
      <c r="T24"/>
      <c r="AA24"/>
      <c r="AB24"/>
      <c r="AC24"/>
    </row>
    <row r="25" spans="1:29">
      <c r="B25" s="296" t="s">
        <v>233</v>
      </c>
      <c r="C25" s="296" t="s">
        <v>225</v>
      </c>
      <c r="D25" s="309" t="s">
        <v>246</v>
      </c>
      <c r="E25" s="298">
        <v>44071</v>
      </c>
      <c r="F25" s="298" t="s">
        <v>53</v>
      </c>
      <c r="G25" s="299" t="s">
        <v>274</v>
      </c>
      <c r="H25" s="300">
        <v>0</v>
      </c>
      <c r="I25" s="301">
        <f t="shared" si="1"/>
        <v>94</v>
      </c>
      <c r="J25" s="302">
        <f t="shared" si="2"/>
        <v>0</v>
      </c>
      <c r="K25" s="303">
        <f t="shared" si="2"/>
        <v>0</v>
      </c>
      <c r="L25" s="304">
        <f t="shared" si="2"/>
        <v>0</v>
      </c>
      <c r="M25" s="305">
        <v>0</v>
      </c>
      <c r="N25" s="310">
        <v>0</v>
      </c>
      <c r="O25" s="311">
        <v>0</v>
      </c>
      <c r="P25" s="312">
        <v>0</v>
      </c>
      <c r="S25"/>
      <c r="T25"/>
      <c r="AA25"/>
      <c r="AB25"/>
      <c r="AC25"/>
    </row>
    <row r="26" spans="1:29" ht="17.25">
      <c r="B26" s="296" t="s">
        <v>56</v>
      </c>
      <c r="C26" s="296" t="s">
        <v>673</v>
      </c>
      <c r="D26" s="309" t="s">
        <v>89</v>
      </c>
      <c r="E26" s="298">
        <v>41376</v>
      </c>
      <c r="F26" s="298" t="s">
        <v>53</v>
      </c>
      <c r="G26" s="299" t="s">
        <v>274</v>
      </c>
      <c r="H26" s="300">
        <v>25010</v>
      </c>
      <c r="I26" s="301">
        <f t="shared" si="1"/>
        <v>60</v>
      </c>
      <c r="J26" s="302">
        <f t="shared" si="2"/>
        <v>0</v>
      </c>
      <c r="K26" s="303">
        <f t="shared" si="2"/>
        <v>0</v>
      </c>
      <c r="L26" s="304">
        <f t="shared" si="2"/>
        <v>0</v>
      </c>
      <c r="M26" s="305">
        <v>25010</v>
      </c>
      <c r="N26" s="310">
        <v>0</v>
      </c>
      <c r="O26" s="311">
        <v>0</v>
      </c>
      <c r="P26" s="312">
        <v>0</v>
      </c>
      <c r="S26"/>
      <c r="T26"/>
      <c r="AA26"/>
      <c r="AB26"/>
      <c r="AC26"/>
    </row>
    <row r="27" spans="1:29">
      <c r="B27" s="296" t="s">
        <v>18</v>
      </c>
      <c r="C27" s="296" t="s">
        <v>260</v>
      </c>
      <c r="D27" s="309" t="s">
        <v>57</v>
      </c>
      <c r="E27" s="298">
        <v>41549</v>
      </c>
      <c r="F27" s="298" t="s">
        <v>50</v>
      </c>
      <c r="G27" s="299" t="s">
        <v>47</v>
      </c>
      <c r="H27" s="300">
        <v>241134</v>
      </c>
      <c r="I27" s="301">
        <f t="shared" si="1"/>
        <v>28</v>
      </c>
      <c r="J27" s="302">
        <f t="shared" si="2"/>
        <v>0</v>
      </c>
      <c r="K27" s="303">
        <f t="shared" si="2"/>
        <v>1</v>
      </c>
      <c r="L27" s="304">
        <f t="shared" si="2"/>
        <v>0</v>
      </c>
      <c r="M27" s="305">
        <v>241134</v>
      </c>
      <c r="N27" s="310">
        <v>0</v>
      </c>
      <c r="O27" s="311">
        <v>241134</v>
      </c>
      <c r="P27" s="312">
        <v>0</v>
      </c>
      <c r="S27"/>
      <c r="T27"/>
      <c r="AA27"/>
      <c r="AB27"/>
      <c r="AC27"/>
    </row>
    <row r="28" spans="1:29">
      <c r="B28" s="296" t="s">
        <v>64</v>
      </c>
      <c r="C28" s="296" t="s">
        <v>21</v>
      </c>
      <c r="D28" s="309" t="s">
        <v>65</v>
      </c>
      <c r="E28" s="298">
        <v>37561</v>
      </c>
      <c r="F28" s="298" t="s">
        <v>53</v>
      </c>
      <c r="G28" s="299" t="s">
        <v>274</v>
      </c>
      <c r="H28" s="300">
        <v>48628</v>
      </c>
      <c r="I28" s="301">
        <f t="shared" si="1"/>
        <v>55</v>
      </c>
      <c r="J28" s="302">
        <f t="shared" ref="J28:L91" si="3">IF($H28&gt;0,N28/$H28,0)</f>
        <v>0</v>
      </c>
      <c r="K28" s="303">
        <f t="shared" si="3"/>
        <v>0</v>
      </c>
      <c r="L28" s="304">
        <f t="shared" si="3"/>
        <v>0</v>
      </c>
      <c r="M28" s="305">
        <v>48628</v>
      </c>
      <c r="N28" s="310">
        <v>0</v>
      </c>
      <c r="O28" s="311">
        <v>0</v>
      </c>
      <c r="P28" s="312">
        <v>0</v>
      </c>
      <c r="S28"/>
      <c r="T28"/>
      <c r="AA28"/>
      <c r="AB28"/>
      <c r="AC28"/>
    </row>
    <row r="29" spans="1:29">
      <c r="A29" s="17"/>
      <c r="B29" s="296" t="s">
        <v>368</v>
      </c>
      <c r="C29" s="296" t="s">
        <v>369</v>
      </c>
      <c r="D29" s="309" t="s">
        <v>65</v>
      </c>
      <c r="E29" s="298">
        <v>43194</v>
      </c>
      <c r="F29" s="298" t="s">
        <v>53</v>
      </c>
      <c r="G29" s="299" t="s">
        <v>274</v>
      </c>
      <c r="H29" s="300">
        <v>284</v>
      </c>
      <c r="I29" s="301">
        <f t="shared" si="1"/>
        <v>90</v>
      </c>
      <c r="J29" s="302">
        <f t="shared" si="3"/>
        <v>0</v>
      </c>
      <c r="K29" s="303">
        <f t="shared" si="3"/>
        <v>0</v>
      </c>
      <c r="L29" s="304">
        <f t="shared" si="3"/>
        <v>1</v>
      </c>
      <c r="M29" s="305">
        <v>284</v>
      </c>
      <c r="N29" s="310">
        <v>0</v>
      </c>
      <c r="O29" s="311">
        <v>0</v>
      </c>
      <c r="P29" s="312">
        <v>284</v>
      </c>
      <c r="S29"/>
      <c r="T29"/>
      <c r="AA29"/>
      <c r="AB29"/>
      <c r="AC29"/>
    </row>
    <row r="30" spans="1:29">
      <c r="B30" s="296" t="s">
        <v>370</v>
      </c>
      <c r="C30" s="296" t="s">
        <v>29</v>
      </c>
      <c r="D30" s="309" t="s">
        <v>371</v>
      </c>
      <c r="E30" s="298">
        <v>38287</v>
      </c>
      <c r="F30" s="298" t="s">
        <v>53</v>
      </c>
      <c r="G30" s="299" t="s">
        <v>47</v>
      </c>
      <c r="H30" s="300">
        <v>37368</v>
      </c>
      <c r="I30" s="301">
        <f t="shared" si="1"/>
        <v>57</v>
      </c>
      <c r="J30" s="302">
        <f t="shared" si="3"/>
        <v>0</v>
      </c>
      <c r="K30" s="303">
        <f t="shared" si="3"/>
        <v>0</v>
      </c>
      <c r="L30" s="304">
        <f t="shared" si="3"/>
        <v>1</v>
      </c>
      <c r="M30" s="305">
        <v>37368</v>
      </c>
      <c r="N30" s="310">
        <v>0</v>
      </c>
      <c r="O30" s="311">
        <v>0</v>
      </c>
      <c r="P30" s="312">
        <v>37368</v>
      </c>
      <c r="S30"/>
      <c r="T30"/>
      <c r="AA30"/>
      <c r="AB30"/>
      <c r="AC30"/>
    </row>
    <row r="31" spans="1:29" ht="17.25">
      <c r="B31" s="296" t="s">
        <v>372</v>
      </c>
      <c r="C31" s="296" t="s">
        <v>674</v>
      </c>
      <c r="D31" s="313" t="s">
        <v>62</v>
      </c>
      <c r="E31" s="318">
        <v>44410</v>
      </c>
      <c r="F31" s="315" t="s">
        <v>53</v>
      </c>
      <c r="G31" s="319" t="s">
        <v>47</v>
      </c>
      <c r="H31" s="300">
        <v>2138</v>
      </c>
      <c r="I31" s="301">
        <f t="shared" si="1"/>
        <v>84</v>
      </c>
      <c r="J31" s="302">
        <f t="shared" si="3"/>
        <v>0</v>
      </c>
      <c r="K31" s="303">
        <f t="shared" si="3"/>
        <v>0</v>
      </c>
      <c r="L31" s="304">
        <f t="shared" si="3"/>
        <v>0</v>
      </c>
      <c r="M31" s="305">
        <v>2138</v>
      </c>
      <c r="N31" s="310">
        <v>0</v>
      </c>
      <c r="O31" s="311">
        <v>0</v>
      </c>
      <c r="P31" s="312">
        <v>0</v>
      </c>
      <c r="S31"/>
      <c r="T31"/>
      <c r="AA31"/>
      <c r="AB31"/>
      <c r="AC31"/>
    </row>
    <row r="32" spans="1:29" ht="30">
      <c r="A32" s="17"/>
      <c r="B32" s="296" t="s">
        <v>234</v>
      </c>
      <c r="C32" s="296" t="s">
        <v>247</v>
      </c>
      <c r="D32" s="309" t="s">
        <v>70</v>
      </c>
      <c r="E32" s="317" t="s">
        <v>367</v>
      </c>
      <c r="F32" s="298" t="s">
        <v>50</v>
      </c>
      <c r="G32" s="299" t="s">
        <v>274</v>
      </c>
      <c r="H32" s="300">
        <v>334683</v>
      </c>
      <c r="I32" s="301">
        <f t="shared" si="1"/>
        <v>23</v>
      </c>
      <c r="J32" s="302">
        <f t="shared" si="3"/>
        <v>0</v>
      </c>
      <c r="K32" s="303">
        <f t="shared" si="3"/>
        <v>1</v>
      </c>
      <c r="L32" s="304">
        <f t="shared" si="3"/>
        <v>0</v>
      </c>
      <c r="M32" s="305">
        <v>334683</v>
      </c>
      <c r="N32" s="310">
        <v>0</v>
      </c>
      <c r="O32" s="311">
        <v>334683</v>
      </c>
      <c r="P32" s="312">
        <v>0</v>
      </c>
      <c r="S32"/>
      <c r="T32"/>
      <c r="AA32"/>
      <c r="AB32"/>
      <c r="AC32"/>
    </row>
    <row r="33" spans="1:29" ht="17.25">
      <c r="B33" s="296" t="s">
        <v>226</v>
      </c>
      <c r="C33" s="296" t="s">
        <v>675</v>
      </c>
      <c r="D33" s="309" t="s">
        <v>103</v>
      </c>
      <c r="E33" s="298">
        <v>43795</v>
      </c>
      <c r="F33" s="298" t="s">
        <v>50</v>
      </c>
      <c r="G33" s="299" t="s">
        <v>274</v>
      </c>
      <c r="H33" s="300">
        <v>140</v>
      </c>
      <c r="I33" s="301">
        <f t="shared" si="1"/>
        <v>91</v>
      </c>
      <c r="J33" s="302">
        <f t="shared" si="3"/>
        <v>0</v>
      </c>
      <c r="K33" s="303">
        <f t="shared" si="3"/>
        <v>0</v>
      </c>
      <c r="L33" s="304">
        <f t="shared" si="3"/>
        <v>0</v>
      </c>
      <c r="M33" s="305">
        <v>140</v>
      </c>
      <c r="N33" s="310">
        <v>0</v>
      </c>
      <c r="O33" s="311">
        <v>0</v>
      </c>
      <c r="P33" s="312">
        <v>0</v>
      </c>
      <c r="S33"/>
      <c r="T33"/>
      <c r="AA33"/>
      <c r="AB33"/>
      <c r="AC33"/>
    </row>
    <row r="34" spans="1:29">
      <c r="B34" s="296" t="s">
        <v>28</v>
      </c>
      <c r="C34" s="296" t="s">
        <v>28</v>
      </c>
      <c r="D34" s="309" t="s">
        <v>19</v>
      </c>
      <c r="E34" s="298">
        <v>31989</v>
      </c>
      <c r="F34" s="298" t="s">
        <v>45</v>
      </c>
      <c r="G34" s="299" t="s">
        <v>47</v>
      </c>
      <c r="H34" s="300">
        <v>11738</v>
      </c>
      <c r="I34" s="301">
        <f t="shared" si="1"/>
        <v>71</v>
      </c>
      <c r="J34" s="302">
        <f t="shared" si="3"/>
        <v>0.53935934571477251</v>
      </c>
      <c r="K34" s="303">
        <f t="shared" si="3"/>
        <v>0</v>
      </c>
      <c r="L34" s="304">
        <f t="shared" si="3"/>
        <v>0.46064065428522749</v>
      </c>
      <c r="M34" s="305">
        <v>11738</v>
      </c>
      <c r="N34" s="310">
        <v>6331</v>
      </c>
      <c r="O34" s="311">
        <v>0</v>
      </c>
      <c r="P34" s="312">
        <v>5407</v>
      </c>
      <c r="S34"/>
      <c r="T34"/>
      <c r="AA34"/>
      <c r="AB34"/>
      <c r="AC34"/>
    </row>
    <row r="35" spans="1:29" ht="17.25">
      <c r="B35" s="296" t="s">
        <v>373</v>
      </c>
      <c r="C35" s="296" t="s">
        <v>676</v>
      </c>
      <c r="D35" s="309" t="s">
        <v>144</v>
      </c>
      <c r="E35" s="298">
        <v>40070</v>
      </c>
      <c r="F35" s="298" t="s">
        <v>53</v>
      </c>
      <c r="G35" s="299" t="s">
        <v>274</v>
      </c>
      <c r="H35" s="300">
        <v>13933</v>
      </c>
      <c r="I35" s="301">
        <f t="shared" si="1"/>
        <v>66</v>
      </c>
      <c r="J35" s="302">
        <f t="shared" si="3"/>
        <v>0</v>
      </c>
      <c r="K35" s="303">
        <f t="shared" si="3"/>
        <v>0</v>
      </c>
      <c r="L35" s="304">
        <f t="shared" si="3"/>
        <v>0</v>
      </c>
      <c r="M35" s="305">
        <v>13933</v>
      </c>
      <c r="N35" s="310">
        <v>0</v>
      </c>
      <c r="O35" s="311">
        <v>0</v>
      </c>
      <c r="P35" s="312">
        <v>0</v>
      </c>
      <c r="S35"/>
      <c r="T35"/>
      <c r="AA35"/>
      <c r="AB35"/>
      <c r="AC35"/>
    </row>
    <row r="36" spans="1:29">
      <c r="B36" s="296" t="s">
        <v>269</v>
      </c>
      <c r="C36" s="296" t="s">
        <v>68</v>
      </c>
      <c r="D36" s="309" t="s">
        <v>69</v>
      </c>
      <c r="E36" s="298">
        <v>28937</v>
      </c>
      <c r="F36" s="298" t="s">
        <v>45</v>
      </c>
      <c r="G36" s="299" t="s">
        <v>47</v>
      </c>
      <c r="H36" s="300">
        <v>110907</v>
      </c>
      <c r="I36" s="301">
        <f t="shared" si="1"/>
        <v>39</v>
      </c>
      <c r="J36" s="302">
        <f t="shared" si="3"/>
        <v>1</v>
      </c>
      <c r="K36" s="303">
        <f t="shared" si="3"/>
        <v>0</v>
      </c>
      <c r="L36" s="304">
        <f t="shared" si="3"/>
        <v>0</v>
      </c>
      <c r="M36" s="305">
        <v>110907</v>
      </c>
      <c r="N36" s="310">
        <v>110907</v>
      </c>
      <c r="O36" s="311">
        <v>0</v>
      </c>
      <c r="P36" s="312">
        <v>0</v>
      </c>
      <c r="S36"/>
      <c r="T36"/>
      <c r="AA36"/>
      <c r="AB36"/>
      <c r="AC36"/>
    </row>
    <row r="37" spans="1:29">
      <c r="B37" s="296" t="s">
        <v>316</v>
      </c>
      <c r="C37" s="296" t="s">
        <v>227</v>
      </c>
      <c r="D37" s="309" t="s">
        <v>248</v>
      </c>
      <c r="E37" s="298">
        <v>44000</v>
      </c>
      <c r="F37" s="298" t="s">
        <v>53</v>
      </c>
      <c r="G37" s="299" t="s">
        <v>274</v>
      </c>
      <c r="H37" s="300">
        <v>7798</v>
      </c>
      <c r="I37" s="301">
        <f t="shared" si="1"/>
        <v>77</v>
      </c>
      <c r="J37" s="302">
        <f t="shared" si="3"/>
        <v>0</v>
      </c>
      <c r="K37" s="303">
        <f t="shared" si="3"/>
        <v>0</v>
      </c>
      <c r="L37" s="304">
        <f t="shared" si="3"/>
        <v>1</v>
      </c>
      <c r="M37" s="305">
        <v>7798</v>
      </c>
      <c r="N37" s="310">
        <v>0</v>
      </c>
      <c r="O37" s="311">
        <v>0</v>
      </c>
      <c r="P37" s="312">
        <v>7798</v>
      </c>
      <c r="S37"/>
      <c r="T37"/>
      <c r="AA37"/>
      <c r="AB37"/>
      <c r="AC37"/>
    </row>
    <row r="38" spans="1:29">
      <c r="B38" s="296" t="s">
        <v>39</v>
      </c>
      <c r="C38" s="296" t="s">
        <v>39</v>
      </c>
      <c r="D38" s="309" t="s">
        <v>62</v>
      </c>
      <c r="E38" s="298">
        <v>41334</v>
      </c>
      <c r="F38" s="298" t="s">
        <v>45</v>
      </c>
      <c r="G38" s="299" t="s">
        <v>47</v>
      </c>
      <c r="H38" s="300">
        <v>11293</v>
      </c>
      <c r="I38" s="301">
        <f t="shared" si="1"/>
        <v>73</v>
      </c>
      <c r="J38" s="302">
        <f t="shared" si="3"/>
        <v>1</v>
      </c>
      <c r="K38" s="303">
        <f t="shared" si="3"/>
        <v>0</v>
      </c>
      <c r="L38" s="304">
        <f t="shared" si="3"/>
        <v>0</v>
      </c>
      <c r="M38" s="305">
        <v>11293</v>
      </c>
      <c r="N38" s="310">
        <v>11293</v>
      </c>
      <c r="O38" s="311">
        <v>0</v>
      </c>
      <c r="P38" s="312">
        <v>0</v>
      </c>
      <c r="S38"/>
      <c r="T38"/>
      <c r="AA38"/>
      <c r="AB38"/>
      <c r="AC38"/>
    </row>
    <row r="39" spans="1:29">
      <c r="B39" s="296" t="s">
        <v>16</v>
      </c>
      <c r="C39" s="296" t="s">
        <v>16</v>
      </c>
      <c r="D39" s="309" t="s">
        <v>70</v>
      </c>
      <c r="E39" s="298">
        <v>31289</v>
      </c>
      <c r="F39" s="298" t="s">
        <v>249</v>
      </c>
      <c r="G39" s="299" t="s">
        <v>51</v>
      </c>
      <c r="H39" s="300">
        <v>6864</v>
      </c>
      <c r="I39" s="301">
        <f>RANK(H39,$H$7:$H$103,0)</f>
        <v>78</v>
      </c>
      <c r="J39" s="302">
        <f t="shared" si="3"/>
        <v>0</v>
      </c>
      <c r="K39" s="303">
        <f t="shared" si="3"/>
        <v>1</v>
      </c>
      <c r="L39" s="304">
        <f t="shared" si="3"/>
        <v>0</v>
      </c>
      <c r="M39" s="305">
        <v>6864</v>
      </c>
      <c r="N39" s="310">
        <v>0</v>
      </c>
      <c r="O39" s="311">
        <v>6864</v>
      </c>
      <c r="P39" s="312">
        <v>0</v>
      </c>
      <c r="S39"/>
      <c r="T39"/>
      <c r="AA39"/>
      <c r="AB39"/>
      <c r="AC39"/>
    </row>
    <row r="40" spans="1:29" ht="17.25">
      <c r="B40" s="296" t="s">
        <v>71</v>
      </c>
      <c r="C40" s="296" t="s">
        <v>677</v>
      </c>
      <c r="D40" s="309" t="s">
        <v>72</v>
      </c>
      <c r="E40" s="298">
        <v>28586</v>
      </c>
      <c r="F40" s="298" t="s">
        <v>50</v>
      </c>
      <c r="G40" s="299" t="s">
        <v>51</v>
      </c>
      <c r="H40" s="300">
        <v>248967</v>
      </c>
      <c r="I40" s="301">
        <f t="shared" si="1"/>
        <v>27</v>
      </c>
      <c r="J40" s="302">
        <f t="shared" si="3"/>
        <v>2.0135198640783718E-2</v>
      </c>
      <c r="K40" s="303">
        <f t="shared" si="3"/>
        <v>0.97191997332979874</v>
      </c>
      <c r="L40" s="304">
        <f t="shared" si="3"/>
        <v>0</v>
      </c>
      <c r="M40" s="305">
        <v>248967</v>
      </c>
      <c r="N40" s="310">
        <v>5013</v>
      </c>
      <c r="O40" s="311">
        <v>241976</v>
      </c>
      <c r="P40" s="312">
        <v>0</v>
      </c>
      <c r="S40"/>
      <c r="T40"/>
      <c r="AA40"/>
      <c r="AB40"/>
      <c r="AC40"/>
    </row>
    <row r="41" spans="1:29" ht="17.25">
      <c r="A41" s="17"/>
      <c r="B41" s="296" t="s">
        <v>374</v>
      </c>
      <c r="C41" s="296" t="s">
        <v>678</v>
      </c>
      <c r="D41" s="309" t="s">
        <v>145</v>
      </c>
      <c r="E41" s="298">
        <v>35222</v>
      </c>
      <c r="F41" s="298" t="s">
        <v>45</v>
      </c>
      <c r="G41" s="299" t="s">
        <v>51</v>
      </c>
      <c r="H41" s="300">
        <v>11024</v>
      </c>
      <c r="I41" s="301">
        <f t="shared" si="1"/>
        <v>74</v>
      </c>
      <c r="J41" s="302">
        <f t="shared" si="3"/>
        <v>1</v>
      </c>
      <c r="K41" s="303">
        <f t="shared" si="3"/>
        <v>0</v>
      </c>
      <c r="L41" s="304">
        <f t="shared" si="3"/>
        <v>0</v>
      </c>
      <c r="M41" s="305">
        <v>11024</v>
      </c>
      <c r="N41" s="310">
        <v>11024</v>
      </c>
      <c r="O41" s="311">
        <v>0</v>
      </c>
      <c r="P41" s="312">
        <v>0</v>
      </c>
      <c r="S41"/>
      <c r="T41"/>
      <c r="AA41"/>
      <c r="AB41"/>
      <c r="AC41"/>
    </row>
    <row r="42" spans="1:29" ht="17.25">
      <c r="B42" s="296" t="s">
        <v>375</v>
      </c>
      <c r="C42" s="296" t="s">
        <v>679</v>
      </c>
      <c r="D42" s="309" t="s">
        <v>77</v>
      </c>
      <c r="E42" s="298">
        <v>42222</v>
      </c>
      <c r="F42" s="298" t="s">
        <v>45</v>
      </c>
      <c r="G42" s="299" t="s">
        <v>51</v>
      </c>
      <c r="H42" s="300">
        <v>27871</v>
      </c>
      <c r="I42" s="301">
        <f t="shared" si="1"/>
        <v>59</v>
      </c>
      <c r="J42" s="302">
        <f t="shared" si="3"/>
        <v>0</v>
      </c>
      <c r="K42" s="303">
        <f t="shared" si="3"/>
        <v>0</v>
      </c>
      <c r="L42" s="304">
        <f t="shared" si="3"/>
        <v>0</v>
      </c>
      <c r="M42" s="305">
        <v>27871</v>
      </c>
      <c r="N42" s="310">
        <v>0</v>
      </c>
      <c r="O42" s="311">
        <v>0</v>
      </c>
      <c r="P42" s="312">
        <v>0</v>
      </c>
      <c r="S42"/>
      <c r="T42"/>
      <c r="AA42"/>
      <c r="AB42"/>
      <c r="AC42"/>
    </row>
    <row r="43" spans="1:29" ht="17.25">
      <c r="B43" s="296" t="s">
        <v>75</v>
      </c>
      <c r="C43" s="296" t="s">
        <v>680</v>
      </c>
      <c r="D43" s="309" t="s">
        <v>76</v>
      </c>
      <c r="E43" s="298">
        <v>40480</v>
      </c>
      <c r="F43" s="298" t="s">
        <v>45</v>
      </c>
      <c r="G43" s="299" t="s">
        <v>274</v>
      </c>
      <c r="H43" s="300">
        <v>66134</v>
      </c>
      <c r="I43" s="301">
        <f t="shared" si="1"/>
        <v>50</v>
      </c>
      <c r="J43" s="302">
        <f t="shared" si="3"/>
        <v>0</v>
      </c>
      <c r="K43" s="303">
        <f t="shared" si="3"/>
        <v>0</v>
      </c>
      <c r="L43" s="304">
        <f t="shared" si="3"/>
        <v>0</v>
      </c>
      <c r="M43" s="305">
        <v>66134</v>
      </c>
      <c r="N43" s="310">
        <v>0</v>
      </c>
      <c r="O43" s="311">
        <v>0</v>
      </c>
      <c r="P43" s="312">
        <v>0</v>
      </c>
      <c r="S43"/>
      <c r="T43"/>
      <c r="AA43"/>
      <c r="AB43"/>
      <c r="AC43"/>
    </row>
    <row r="44" spans="1:29">
      <c r="A44" s="17"/>
      <c r="B44" s="296" t="s">
        <v>376</v>
      </c>
      <c r="C44" s="296" t="s">
        <v>377</v>
      </c>
      <c r="D44" s="309" t="s">
        <v>378</v>
      </c>
      <c r="E44" s="298">
        <v>41690</v>
      </c>
      <c r="F44" s="298" t="s">
        <v>53</v>
      </c>
      <c r="G44" s="319" t="s">
        <v>47</v>
      </c>
      <c r="H44" s="300">
        <v>5846</v>
      </c>
      <c r="I44" s="301">
        <f t="shared" si="1"/>
        <v>80</v>
      </c>
      <c r="J44" s="302">
        <f t="shared" si="3"/>
        <v>0</v>
      </c>
      <c r="K44" s="303">
        <f t="shared" si="3"/>
        <v>0</v>
      </c>
      <c r="L44" s="304">
        <f t="shared" si="3"/>
        <v>1</v>
      </c>
      <c r="M44" s="305">
        <v>5846</v>
      </c>
      <c r="N44" s="310">
        <v>0</v>
      </c>
      <c r="O44" s="311">
        <v>0</v>
      </c>
      <c r="P44" s="312">
        <v>5846</v>
      </c>
      <c r="S44"/>
      <c r="T44"/>
      <c r="AA44"/>
      <c r="AB44"/>
      <c r="AC44"/>
    </row>
    <row r="45" spans="1:29" ht="17.25">
      <c r="A45" s="17"/>
      <c r="B45" s="296" t="s">
        <v>379</v>
      </c>
      <c r="C45" s="296" t="s">
        <v>681</v>
      </c>
      <c r="D45" s="313" t="s">
        <v>243</v>
      </c>
      <c r="E45" s="318">
        <v>44678</v>
      </c>
      <c r="F45" s="315" t="s">
        <v>53</v>
      </c>
      <c r="G45" s="299" t="s">
        <v>274</v>
      </c>
      <c r="H45" s="300">
        <v>0</v>
      </c>
      <c r="I45" s="301">
        <f t="shared" si="1"/>
        <v>94</v>
      </c>
      <c r="J45" s="302">
        <f t="shared" si="3"/>
        <v>0</v>
      </c>
      <c r="K45" s="303">
        <f t="shared" si="3"/>
        <v>0</v>
      </c>
      <c r="L45" s="304">
        <f t="shared" si="3"/>
        <v>0</v>
      </c>
      <c r="M45" s="305">
        <v>0</v>
      </c>
      <c r="N45" s="310">
        <v>0</v>
      </c>
      <c r="O45" s="311">
        <v>0</v>
      </c>
      <c r="P45" s="312">
        <v>0</v>
      </c>
      <c r="S45"/>
      <c r="T45"/>
      <c r="AA45"/>
      <c r="AB45"/>
      <c r="AC45"/>
    </row>
    <row r="46" spans="1:29" ht="17.25">
      <c r="A46" s="17"/>
      <c r="B46" s="296" t="s">
        <v>348</v>
      </c>
      <c r="C46" s="296" t="s">
        <v>682</v>
      </c>
      <c r="D46" s="313" t="s">
        <v>106</v>
      </c>
      <c r="E46" s="318">
        <v>44827</v>
      </c>
      <c r="F46" s="315" t="s">
        <v>50</v>
      </c>
      <c r="G46" s="299" t="s">
        <v>274</v>
      </c>
      <c r="H46" s="300">
        <v>48849</v>
      </c>
      <c r="I46" s="301">
        <f t="shared" si="1"/>
        <v>54</v>
      </c>
      <c r="J46" s="302">
        <f t="shared" si="3"/>
        <v>0</v>
      </c>
      <c r="K46" s="303">
        <f t="shared" si="3"/>
        <v>0</v>
      </c>
      <c r="L46" s="304">
        <f t="shared" si="3"/>
        <v>0</v>
      </c>
      <c r="M46" s="305">
        <v>48849</v>
      </c>
      <c r="N46" s="310">
        <v>0</v>
      </c>
      <c r="O46" s="311">
        <v>0</v>
      </c>
      <c r="P46" s="312">
        <v>0</v>
      </c>
      <c r="S46"/>
      <c r="T46"/>
      <c r="AA46"/>
      <c r="AB46"/>
      <c r="AC46"/>
    </row>
    <row r="47" spans="1:29" ht="17.25">
      <c r="B47" s="296" t="s">
        <v>262</v>
      </c>
      <c r="C47" s="296" t="s">
        <v>683</v>
      </c>
      <c r="D47" s="309" t="s">
        <v>19</v>
      </c>
      <c r="E47" s="298">
        <v>43990</v>
      </c>
      <c r="F47" s="298" t="s">
        <v>53</v>
      </c>
      <c r="G47" s="299" t="s">
        <v>274</v>
      </c>
      <c r="H47" s="300">
        <v>4072</v>
      </c>
      <c r="I47" s="301">
        <f t="shared" si="1"/>
        <v>81</v>
      </c>
      <c r="J47" s="302">
        <f t="shared" si="3"/>
        <v>0</v>
      </c>
      <c r="K47" s="303">
        <f t="shared" si="3"/>
        <v>0</v>
      </c>
      <c r="L47" s="304">
        <f t="shared" si="3"/>
        <v>0</v>
      </c>
      <c r="M47" s="305">
        <v>4072</v>
      </c>
      <c r="N47" s="310">
        <v>0</v>
      </c>
      <c r="O47" s="311">
        <v>0</v>
      </c>
      <c r="P47" s="312">
        <v>0</v>
      </c>
      <c r="S47"/>
      <c r="T47"/>
      <c r="AA47"/>
      <c r="AB47"/>
      <c r="AC47"/>
    </row>
    <row r="48" spans="1:29" ht="17.25">
      <c r="B48" s="296" t="s">
        <v>61</v>
      </c>
      <c r="C48" s="296" t="s">
        <v>684</v>
      </c>
      <c r="D48" s="309" t="s">
        <v>62</v>
      </c>
      <c r="E48" s="298">
        <v>40542</v>
      </c>
      <c r="F48" s="298" t="s">
        <v>60</v>
      </c>
      <c r="G48" s="299" t="s">
        <v>51</v>
      </c>
      <c r="H48" s="300">
        <v>418051</v>
      </c>
      <c r="I48" s="301">
        <f t="shared" si="1"/>
        <v>19</v>
      </c>
      <c r="J48" s="302">
        <f t="shared" si="3"/>
        <v>0</v>
      </c>
      <c r="K48" s="303">
        <f t="shared" si="3"/>
        <v>1</v>
      </c>
      <c r="L48" s="304">
        <f t="shared" si="3"/>
        <v>0</v>
      </c>
      <c r="M48" s="305">
        <v>418051</v>
      </c>
      <c r="N48" s="310">
        <v>0</v>
      </c>
      <c r="O48" s="311">
        <v>418051</v>
      </c>
      <c r="P48" s="312">
        <v>0</v>
      </c>
      <c r="S48"/>
      <c r="T48"/>
      <c r="AA48"/>
      <c r="AB48"/>
      <c r="AC48"/>
    </row>
    <row r="49" spans="1:29" ht="17.25">
      <c r="A49" s="17"/>
      <c r="B49" s="296" t="s">
        <v>380</v>
      </c>
      <c r="C49" s="296" t="s">
        <v>685</v>
      </c>
      <c r="D49" s="313" t="s">
        <v>320</v>
      </c>
      <c r="E49" s="318">
        <v>44756</v>
      </c>
      <c r="F49" s="315" t="s">
        <v>53</v>
      </c>
      <c r="G49" s="299" t="s">
        <v>274</v>
      </c>
      <c r="H49" s="300">
        <v>1088</v>
      </c>
      <c r="I49" s="301">
        <f t="shared" si="1"/>
        <v>88</v>
      </c>
      <c r="J49" s="302">
        <f t="shared" si="3"/>
        <v>0</v>
      </c>
      <c r="K49" s="303">
        <f t="shared" si="3"/>
        <v>0</v>
      </c>
      <c r="L49" s="304">
        <f t="shared" si="3"/>
        <v>0</v>
      </c>
      <c r="M49" s="305">
        <v>1088</v>
      </c>
      <c r="N49" s="310">
        <v>0</v>
      </c>
      <c r="O49" s="311">
        <v>0</v>
      </c>
      <c r="P49" s="312">
        <v>0</v>
      </c>
      <c r="S49"/>
      <c r="T49"/>
      <c r="AA49"/>
      <c r="AB49"/>
      <c r="AC49"/>
    </row>
    <row r="50" spans="1:29">
      <c r="B50" s="296" t="s">
        <v>79</v>
      </c>
      <c r="C50" s="296" t="s">
        <v>79</v>
      </c>
      <c r="D50" s="309" t="s">
        <v>78</v>
      </c>
      <c r="E50" s="298">
        <v>38516</v>
      </c>
      <c r="F50" s="298" t="s">
        <v>60</v>
      </c>
      <c r="G50" s="299" t="s">
        <v>47</v>
      </c>
      <c r="H50" s="300">
        <v>2107070</v>
      </c>
      <c r="I50" s="301">
        <f t="shared" si="1"/>
        <v>5</v>
      </c>
      <c r="J50" s="302">
        <f t="shared" si="3"/>
        <v>0</v>
      </c>
      <c r="K50" s="303">
        <f t="shared" si="3"/>
        <v>0.78743278581157716</v>
      </c>
      <c r="L50" s="304">
        <f t="shared" si="3"/>
        <v>9.4989725068459988E-3</v>
      </c>
      <c r="M50" s="305">
        <v>2107070</v>
      </c>
      <c r="N50" s="310">
        <v>0</v>
      </c>
      <c r="O50" s="311">
        <v>1659176</v>
      </c>
      <c r="P50" s="312">
        <v>20015</v>
      </c>
      <c r="S50"/>
      <c r="T50"/>
      <c r="AA50"/>
      <c r="AB50"/>
      <c r="AC50"/>
    </row>
    <row r="51" spans="1:29">
      <c r="B51" s="296" t="s">
        <v>280</v>
      </c>
      <c r="C51" s="296" t="s">
        <v>13</v>
      </c>
      <c r="D51" s="309" t="s">
        <v>78</v>
      </c>
      <c r="E51" s="298">
        <v>33304</v>
      </c>
      <c r="F51" s="298" t="s">
        <v>46</v>
      </c>
      <c r="G51" s="299" t="s">
        <v>47</v>
      </c>
      <c r="H51" s="300">
        <v>917575</v>
      </c>
      <c r="I51" s="301">
        <f t="shared" si="1"/>
        <v>9</v>
      </c>
      <c r="J51" s="302">
        <f t="shared" si="3"/>
        <v>0.47382393809770318</v>
      </c>
      <c r="K51" s="303">
        <f t="shared" si="3"/>
        <v>0</v>
      </c>
      <c r="L51" s="304">
        <f t="shared" si="3"/>
        <v>8.665340707844045E-2</v>
      </c>
      <c r="M51" s="305">
        <v>917575</v>
      </c>
      <c r="N51" s="310">
        <v>434769</v>
      </c>
      <c r="O51" s="311">
        <v>0</v>
      </c>
      <c r="P51" s="312">
        <v>79511</v>
      </c>
      <c r="S51"/>
      <c r="T51"/>
      <c r="AA51"/>
      <c r="AB51"/>
      <c r="AC51"/>
    </row>
    <row r="52" spans="1:29" ht="17.25">
      <c r="A52" s="17"/>
      <c r="B52" s="296" t="s">
        <v>381</v>
      </c>
      <c r="C52" s="296" t="s">
        <v>686</v>
      </c>
      <c r="D52" s="313" t="s">
        <v>77</v>
      </c>
      <c r="E52" s="318">
        <v>44385</v>
      </c>
      <c r="F52" s="315" t="s">
        <v>53</v>
      </c>
      <c r="G52" s="299" t="s">
        <v>274</v>
      </c>
      <c r="H52" s="300">
        <v>2640</v>
      </c>
      <c r="I52" s="301">
        <f t="shared" si="1"/>
        <v>82</v>
      </c>
      <c r="J52" s="302">
        <f t="shared" si="3"/>
        <v>0</v>
      </c>
      <c r="K52" s="303">
        <f t="shared" si="3"/>
        <v>0</v>
      </c>
      <c r="L52" s="304">
        <f t="shared" si="3"/>
        <v>0</v>
      </c>
      <c r="M52" s="305">
        <v>2640</v>
      </c>
      <c r="N52" s="310">
        <v>0</v>
      </c>
      <c r="O52" s="311">
        <v>0</v>
      </c>
      <c r="P52" s="312">
        <v>0</v>
      </c>
      <c r="S52"/>
      <c r="T52"/>
      <c r="AA52"/>
      <c r="AB52"/>
      <c r="AC52"/>
    </row>
    <row r="53" spans="1:29" ht="17.25">
      <c r="B53" s="296" t="s">
        <v>349</v>
      </c>
      <c r="C53" s="296" t="s">
        <v>687</v>
      </c>
      <c r="D53" s="309" t="s">
        <v>83</v>
      </c>
      <c r="E53" s="298">
        <v>35468</v>
      </c>
      <c r="F53" s="298" t="s">
        <v>46</v>
      </c>
      <c r="G53" s="299" t="s">
        <v>47</v>
      </c>
      <c r="H53" s="300">
        <v>696561</v>
      </c>
      <c r="I53" s="301">
        <f t="shared" si="1"/>
        <v>11</v>
      </c>
      <c r="J53" s="302">
        <f t="shared" si="3"/>
        <v>0</v>
      </c>
      <c r="K53" s="303">
        <f t="shared" si="3"/>
        <v>0</v>
      </c>
      <c r="L53" s="304">
        <f t="shared" si="3"/>
        <v>0</v>
      </c>
      <c r="M53" s="305">
        <v>696561</v>
      </c>
      <c r="N53" s="310">
        <v>0</v>
      </c>
      <c r="O53" s="311">
        <v>0</v>
      </c>
      <c r="P53" s="312">
        <v>0</v>
      </c>
      <c r="S53"/>
      <c r="T53"/>
      <c r="AA53"/>
      <c r="AB53"/>
      <c r="AC53"/>
    </row>
    <row r="54" spans="1:29" ht="17.25">
      <c r="B54" s="296" t="s">
        <v>382</v>
      </c>
      <c r="C54" s="296" t="s">
        <v>688</v>
      </c>
      <c r="D54" s="309" t="s">
        <v>251</v>
      </c>
      <c r="E54" s="298">
        <v>43993</v>
      </c>
      <c r="F54" s="298" t="s">
        <v>53</v>
      </c>
      <c r="G54" s="299" t="s">
        <v>274</v>
      </c>
      <c r="H54" s="300">
        <v>9614</v>
      </c>
      <c r="I54" s="301">
        <f t="shared" si="1"/>
        <v>76</v>
      </c>
      <c r="J54" s="302">
        <f t="shared" si="3"/>
        <v>0</v>
      </c>
      <c r="K54" s="303">
        <f t="shared" si="3"/>
        <v>0</v>
      </c>
      <c r="L54" s="304">
        <f t="shared" si="3"/>
        <v>0</v>
      </c>
      <c r="M54" s="305">
        <v>9614</v>
      </c>
      <c r="N54" s="310">
        <v>0</v>
      </c>
      <c r="O54" s="311">
        <v>0</v>
      </c>
      <c r="P54" s="312">
        <v>0</v>
      </c>
      <c r="S54"/>
      <c r="T54"/>
      <c r="AA54"/>
      <c r="AB54"/>
      <c r="AC54"/>
    </row>
    <row r="55" spans="1:29">
      <c r="A55" s="17"/>
      <c r="B55" s="296" t="s">
        <v>383</v>
      </c>
      <c r="C55" s="296" t="s">
        <v>384</v>
      </c>
      <c r="D55" s="309" t="s">
        <v>84</v>
      </c>
      <c r="E55" s="298">
        <v>39945</v>
      </c>
      <c r="F55" s="298" t="s">
        <v>53</v>
      </c>
      <c r="G55" s="299" t="s">
        <v>47</v>
      </c>
      <c r="H55" s="300">
        <v>10337</v>
      </c>
      <c r="I55" s="301">
        <f t="shared" si="1"/>
        <v>75</v>
      </c>
      <c r="J55" s="302">
        <f t="shared" si="3"/>
        <v>0</v>
      </c>
      <c r="K55" s="303">
        <f t="shared" si="3"/>
        <v>0</v>
      </c>
      <c r="L55" s="304">
        <f t="shared" si="3"/>
        <v>0.760375350682016</v>
      </c>
      <c r="M55" s="305">
        <v>10337</v>
      </c>
      <c r="N55" s="310">
        <v>0</v>
      </c>
      <c r="O55" s="311">
        <v>0</v>
      </c>
      <c r="P55" s="312">
        <v>7860</v>
      </c>
      <c r="S55"/>
      <c r="T55"/>
      <c r="AA55"/>
      <c r="AB55"/>
      <c r="AC55"/>
    </row>
    <row r="56" spans="1:29">
      <c r="A56" s="17"/>
      <c r="B56" s="296" t="s">
        <v>385</v>
      </c>
      <c r="C56" s="296" t="s">
        <v>386</v>
      </c>
      <c r="D56" s="313" t="s">
        <v>323</v>
      </c>
      <c r="E56" s="318">
        <v>44265</v>
      </c>
      <c r="F56" s="315" t="s">
        <v>53</v>
      </c>
      <c r="G56" s="320" t="s">
        <v>47</v>
      </c>
      <c r="H56" s="300">
        <v>69124</v>
      </c>
      <c r="I56" s="301">
        <f t="shared" si="1"/>
        <v>48</v>
      </c>
      <c r="J56" s="302">
        <f t="shared" si="3"/>
        <v>0</v>
      </c>
      <c r="K56" s="303">
        <f t="shared" si="3"/>
        <v>0</v>
      </c>
      <c r="L56" s="304">
        <f t="shared" si="3"/>
        <v>0</v>
      </c>
      <c r="M56" s="305">
        <v>69124</v>
      </c>
      <c r="N56" s="310">
        <v>0</v>
      </c>
      <c r="O56" s="311">
        <v>0</v>
      </c>
      <c r="P56" s="312">
        <v>0</v>
      </c>
      <c r="S56"/>
      <c r="T56"/>
      <c r="AA56"/>
      <c r="AB56"/>
      <c r="AC56"/>
    </row>
    <row r="57" spans="1:29" ht="17.25">
      <c r="B57" s="296" t="s">
        <v>387</v>
      </c>
      <c r="C57" s="296" t="s">
        <v>689</v>
      </c>
      <c r="D57" s="309" t="s">
        <v>161</v>
      </c>
      <c r="E57" s="298">
        <v>42501</v>
      </c>
      <c r="F57" s="298" t="s">
        <v>53</v>
      </c>
      <c r="G57" s="299" t="s">
        <v>274</v>
      </c>
      <c r="H57" s="300">
        <v>17573</v>
      </c>
      <c r="I57" s="301">
        <f t="shared" si="1"/>
        <v>63</v>
      </c>
      <c r="J57" s="302">
        <f t="shared" si="3"/>
        <v>0</v>
      </c>
      <c r="K57" s="303">
        <f t="shared" si="3"/>
        <v>0</v>
      </c>
      <c r="L57" s="304">
        <f t="shared" si="3"/>
        <v>0.25556251066977748</v>
      </c>
      <c r="M57" s="305">
        <v>17573</v>
      </c>
      <c r="N57" s="310">
        <v>0</v>
      </c>
      <c r="O57" s="311">
        <v>0</v>
      </c>
      <c r="P57" s="312">
        <v>4491</v>
      </c>
      <c r="S57"/>
      <c r="T57"/>
      <c r="AA57"/>
      <c r="AB57"/>
      <c r="AC57"/>
    </row>
    <row r="58" spans="1:29" ht="17.25">
      <c r="B58" s="296" t="s">
        <v>85</v>
      </c>
      <c r="C58" s="296" t="s">
        <v>690</v>
      </c>
      <c r="D58" s="321" t="s">
        <v>86</v>
      </c>
      <c r="E58" s="298">
        <v>35268</v>
      </c>
      <c r="F58" s="298" t="s">
        <v>60</v>
      </c>
      <c r="G58" s="299" t="s">
        <v>51</v>
      </c>
      <c r="H58" s="300">
        <v>1607107</v>
      </c>
      <c r="I58" s="301">
        <f t="shared" si="1"/>
        <v>6</v>
      </c>
      <c r="J58" s="302">
        <f t="shared" si="3"/>
        <v>0</v>
      </c>
      <c r="K58" s="303">
        <f t="shared" si="3"/>
        <v>1</v>
      </c>
      <c r="L58" s="304">
        <f t="shared" si="3"/>
        <v>0</v>
      </c>
      <c r="M58" s="305">
        <v>1607107</v>
      </c>
      <c r="N58" s="310">
        <v>0</v>
      </c>
      <c r="O58" s="311">
        <v>1607107</v>
      </c>
      <c r="P58" s="312">
        <v>0</v>
      </c>
      <c r="S58"/>
      <c r="T58"/>
      <c r="AA58"/>
      <c r="AB58"/>
      <c r="AC58"/>
    </row>
    <row r="59" spans="1:29" ht="17.25">
      <c r="A59" s="17"/>
      <c r="B59" s="296" t="s">
        <v>388</v>
      </c>
      <c r="C59" s="296" t="s">
        <v>691</v>
      </c>
      <c r="D59" s="297" t="s">
        <v>389</v>
      </c>
      <c r="E59" s="322">
        <v>44314</v>
      </c>
      <c r="F59" s="251" t="s">
        <v>390</v>
      </c>
      <c r="G59" s="323" t="s">
        <v>665</v>
      </c>
      <c r="H59" s="300">
        <v>8</v>
      </c>
      <c r="I59" s="301">
        <f t="shared" si="1"/>
        <v>93</v>
      </c>
      <c r="J59" s="302">
        <f t="shared" si="3"/>
        <v>0</v>
      </c>
      <c r="K59" s="303">
        <f t="shared" si="3"/>
        <v>0</v>
      </c>
      <c r="L59" s="304">
        <f t="shared" si="3"/>
        <v>1</v>
      </c>
      <c r="M59" s="305">
        <v>8</v>
      </c>
      <c r="N59" s="310">
        <v>0</v>
      </c>
      <c r="O59" s="311">
        <v>0</v>
      </c>
      <c r="P59" s="312">
        <v>8</v>
      </c>
      <c r="S59"/>
      <c r="T59"/>
      <c r="AA59"/>
      <c r="AB59"/>
      <c r="AC59"/>
    </row>
    <row r="60" spans="1:29">
      <c r="B60" s="296" t="s">
        <v>87</v>
      </c>
      <c r="C60" s="296" t="s">
        <v>27</v>
      </c>
      <c r="D60" s="321" t="s">
        <v>88</v>
      </c>
      <c r="E60" s="298">
        <v>29000</v>
      </c>
      <c r="F60" s="298" t="s">
        <v>53</v>
      </c>
      <c r="G60" s="299" t="s">
        <v>51</v>
      </c>
      <c r="H60" s="300">
        <v>14993</v>
      </c>
      <c r="I60" s="301">
        <f t="shared" si="1"/>
        <v>65</v>
      </c>
      <c r="J60" s="302">
        <f t="shared" si="3"/>
        <v>0</v>
      </c>
      <c r="K60" s="303">
        <f t="shared" si="3"/>
        <v>0</v>
      </c>
      <c r="L60" s="304">
        <f t="shared" si="3"/>
        <v>1</v>
      </c>
      <c r="M60" s="305">
        <v>14993</v>
      </c>
      <c r="N60" s="310">
        <v>0</v>
      </c>
      <c r="O60" s="311">
        <v>0</v>
      </c>
      <c r="P60" s="312">
        <v>14993</v>
      </c>
      <c r="S60"/>
      <c r="T60"/>
      <c r="AA60"/>
      <c r="AB60"/>
      <c r="AC60"/>
    </row>
    <row r="61" spans="1:29">
      <c r="B61" s="296" t="s">
        <v>391</v>
      </c>
      <c r="C61" s="296" t="s">
        <v>10</v>
      </c>
      <c r="D61" s="321" t="s">
        <v>89</v>
      </c>
      <c r="E61" s="298">
        <v>28433</v>
      </c>
      <c r="F61" s="298" t="s">
        <v>46</v>
      </c>
      <c r="G61" s="299" t="s">
        <v>51</v>
      </c>
      <c r="H61" s="300">
        <v>9399307</v>
      </c>
      <c r="I61" s="301">
        <f t="shared" si="1"/>
        <v>1</v>
      </c>
      <c r="J61" s="302">
        <f t="shared" si="3"/>
        <v>0.73425019525375645</v>
      </c>
      <c r="K61" s="303">
        <f t="shared" si="3"/>
        <v>1.9929873553443885E-2</v>
      </c>
      <c r="L61" s="304">
        <f t="shared" si="3"/>
        <v>0.13444810346124453</v>
      </c>
      <c r="M61" s="305">
        <v>9399307</v>
      </c>
      <c r="N61" s="310">
        <v>6901443</v>
      </c>
      <c r="O61" s="311">
        <v>187327</v>
      </c>
      <c r="P61" s="312">
        <v>1263719</v>
      </c>
      <c r="S61"/>
      <c r="T61"/>
      <c r="AA61"/>
      <c r="AB61"/>
      <c r="AC61"/>
    </row>
    <row r="62" spans="1:29" ht="17.25">
      <c r="B62" s="296" t="s">
        <v>90</v>
      </c>
      <c r="C62" s="296" t="s">
        <v>692</v>
      </c>
      <c r="D62" s="321" t="s">
        <v>77</v>
      </c>
      <c r="E62" s="298">
        <v>35191</v>
      </c>
      <c r="F62" s="298" t="s">
        <v>50</v>
      </c>
      <c r="G62" s="299" t="s">
        <v>51</v>
      </c>
      <c r="H62" s="300">
        <v>336514</v>
      </c>
      <c r="I62" s="301">
        <f t="shared" si="1"/>
        <v>22</v>
      </c>
      <c r="J62" s="302">
        <f t="shared" si="3"/>
        <v>0</v>
      </c>
      <c r="K62" s="303">
        <f t="shared" si="3"/>
        <v>1</v>
      </c>
      <c r="L62" s="304">
        <f t="shared" si="3"/>
        <v>0</v>
      </c>
      <c r="M62" s="305">
        <v>336514</v>
      </c>
      <c r="N62" s="310">
        <v>0</v>
      </c>
      <c r="O62" s="311">
        <v>336514</v>
      </c>
      <c r="P62" s="312">
        <v>0</v>
      </c>
      <c r="S62"/>
      <c r="T62"/>
      <c r="AA62"/>
      <c r="AB62"/>
      <c r="AC62"/>
    </row>
    <row r="63" spans="1:29" ht="17.25">
      <c r="A63" s="17"/>
      <c r="B63" s="296" t="s">
        <v>392</v>
      </c>
      <c r="C63" s="296" t="s">
        <v>693</v>
      </c>
      <c r="D63" s="321" t="s">
        <v>91</v>
      </c>
      <c r="E63" s="298">
        <v>41614</v>
      </c>
      <c r="F63" s="298" t="s">
        <v>45</v>
      </c>
      <c r="G63" s="299" t="s">
        <v>51</v>
      </c>
      <c r="H63" s="300">
        <v>49580</v>
      </c>
      <c r="I63" s="301">
        <f t="shared" si="1"/>
        <v>53</v>
      </c>
      <c r="J63" s="302">
        <f t="shared" si="3"/>
        <v>0</v>
      </c>
      <c r="K63" s="303">
        <f t="shared" si="3"/>
        <v>0</v>
      </c>
      <c r="L63" s="304">
        <f t="shared" si="3"/>
        <v>0</v>
      </c>
      <c r="M63" s="305">
        <v>49580</v>
      </c>
      <c r="N63" s="310">
        <v>0</v>
      </c>
      <c r="O63" s="311">
        <v>0</v>
      </c>
      <c r="P63" s="312">
        <v>0</v>
      </c>
      <c r="S63"/>
      <c r="T63"/>
      <c r="AA63"/>
      <c r="AB63"/>
      <c r="AC63"/>
    </row>
    <row r="64" spans="1:29" ht="17.25">
      <c r="B64" s="296" t="s">
        <v>393</v>
      </c>
      <c r="C64" s="296" t="s">
        <v>694</v>
      </c>
      <c r="D64" s="321" t="s">
        <v>91</v>
      </c>
      <c r="E64" s="298">
        <v>35521</v>
      </c>
      <c r="F64" s="298" t="s">
        <v>60</v>
      </c>
      <c r="G64" s="299" t="s">
        <v>51</v>
      </c>
      <c r="H64" s="300">
        <v>2715972</v>
      </c>
      <c r="I64" s="301">
        <f t="shared" si="1"/>
        <v>3</v>
      </c>
      <c r="J64" s="302">
        <f t="shared" si="3"/>
        <v>4.1502636993312157E-2</v>
      </c>
      <c r="K64" s="303">
        <f t="shared" si="3"/>
        <v>0.95849736300668786</v>
      </c>
      <c r="L64" s="304">
        <f t="shared" si="3"/>
        <v>0</v>
      </c>
      <c r="M64" s="305">
        <v>2715972</v>
      </c>
      <c r="N64" s="310">
        <v>112720</v>
      </c>
      <c r="O64" s="311">
        <v>2603252</v>
      </c>
      <c r="P64" s="312">
        <v>0</v>
      </c>
      <c r="S64"/>
      <c r="T64"/>
      <c r="AA64"/>
      <c r="AB64"/>
      <c r="AC64"/>
    </row>
    <row r="65" spans="1:33" ht="17.25">
      <c r="A65" s="17"/>
      <c r="B65" s="296" t="s">
        <v>394</v>
      </c>
      <c r="C65" s="296" t="s">
        <v>695</v>
      </c>
      <c r="D65" s="321" t="s">
        <v>325</v>
      </c>
      <c r="E65" s="298">
        <v>44312</v>
      </c>
      <c r="F65" s="298" t="s">
        <v>53</v>
      </c>
      <c r="G65" s="299" t="s">
        <v>274</v>
      </c>
      <c r="H65" s="300">
        <v>615</v>
      </c>
      <c r="I65" s="301">
        <f t="shared" si="1"/>
        <v>89</v>
      </c>
      <c r="J65" s="302">
        <f t="shared" si="3"/>
        <v>0</v>
      </c>
      <c r="K65" s="303">
        <f t="shared" si="3"/>
        <v>0</v>
      </c>
      <c r="L65" s="304">
        <f t="shared" si="3"/>
        <v>0</v>
      </c>
      <c r="M65" s="305">
        <v>615</v>
      </c>
      <c r="N65" s="310">
        <v>0</v>
      </c>
      <c r="O65" s="311">
        <v>0</v>
      </c>
      <c r="P65" s="312">
        <v>0</v>
      </c>
      <c r="S65"/>
      <c r="T65"/>
      <c r="AA65"/>
      <c r="AB65"/>
      <c r="AC65"/>
    </row>
    <row r="66" spans="1:33" ht="17.25">
      <c r="B66" s="296" t="s">
        <v>187</v>
      </c>
      <c r="C66" s="296" t="s">
        <v>696</v>
      </c>
      <c r="D66" s="321" t="s">
        <v>173</v>
      </c>
      <c r="E66" s="298">
        <v>42881</v>
      </c>
      <c r="F66" s="298" t="s">
        <v>53</v>
      </c>
      <c r="G66" s="299" t="s">
        <v>274</v>
      </c>
      <c r="H66" s="300">
        <v>12574</v>
      </c>
      <c r="I66" s="301">
        <f t="shared" si="1"/>
        <v>69</v>
      </c>
      <c r="J66" s="302">
        <f t="shared" si="3"/>
        <v>0</v>
      </c>
      <c r="K66" s="303">
        <f t="shared" si="3"/>
        <v>0</v>
      </c>
      <c r="L66" s="304">
        <f t="shared" si="3"/>
        <v>0</v>
      </c>
      <c r="M66" s="305">
        <v>12574</v>
      </c>
      <c r="N66" s="310">
        <v>0</v>
      </c>
      <c r="O66" s="311">
        <v>0</v>
      </c>
      <c r="P66" s="312">
        <v>0</v>
      </c>
      <c r="S66"/>
      <c r="T66"/>
      <c r="AA66"/>
      <c r="AB66"/>
      <c r="AC66"/>
    </row>
    <row r="67" spans="1:33">
      <c r="B67" s="296" t="s">
        <v>92</v>
      </c>
      <c r="C67" s="296" t="s">
        <v>92</v>
      </c>
      <c r="D67" s="321" t="s">
        <v>70</v>
      </c>
      <c r="E67" s="298">
        <v>41131</v>
      </c>
      <c r="F67" s="298" t="s">
        <v>45</v>
      </c>
      <c r="G67" s="299" t="s">
        <v>47</v>
      </c>
      <c r="H67" s="300">
        <v>15701</v>
      </c>
      <c r="I67" s="301">
        <f t="shared" si="1"/>
        <v>64</v>
      </c>
      <c r="J67" s="302">
        <f t="shared" si="3"/>
        <v>0.89994267881026691</v>
      </c>
      <c r="K67" s="303">
        <f t="shared" si="3"/>
        <v>0</v>
      </c>
      <c r="L67" s="304">
        <f t="shared" si="3"/>
        <v>0</v>
      </c>
      <c r="M67" s="305">
        <v>15701</v>
      </c>
      <c r="N67" s="310">
        <v>14130</v>
      </c>
      <c r="O67" s="311">
        <v>0</v>
      </c>
      <c r="P67" s="312">
        <v>0</v>
      </c>
      <c r="S67"/>
      <c r="T67"/>
      <c r="AA67"/>
      <c r="AB67"/>
      <c r="AC67"/>
    </row>
    <row r="68" spans="1:33">
      <c r="B68" s="296" t="s">
        <v>229</v>
      </c>
      <c r="C68" s="296" t="s">
        <v>252</v>
      </c>
      <c r="D68" s="321" t="s">
        <v>189</v>
      </c>
      <c r="E68" s="298">
        <v>41411</v>
      </c>
      <c r="F68" s="298" t="s">
        <v>45</v>
      </c>
      <c r="G68" s="299" t="s">
        <v>51</v>
      </c>
      <c r="H68" s="300">
        <v>70332</v>
      </c>
      <c r="I68" s="301">
        <f t="shared" si="1"/>
        <v>47</v>
      </c>
      <c r="J68" s="302">
        <f t="shared" si="3"/>
        <v>3.9953364044816014E-3</v>
      </c>
      <c r="K68" s="303">
        <f t="shared" si="3"/>
        <v>0</v>
      </c>
      <c r="L68" s="304">
        <f t="shared" si="3"/>
        <v>0</v>
      </c>
      <c r="M68" s="305">
        <v>70332</v>
      </c>
      <c r="N68" s="310">
        <v>281</v>
      </c>
      <c r="O68" s="311">
        <v>0</v>
      </c>
      <c r="P68" s="312">
        <v>0</v>
      </c>
      <c r="S68"/>
      <c r="T68"/>
      <c r="AA68"/>
      <c r="AB68"/>
      <c r="AC68"/>
    </row>
    <row r="69" spans="1:33" ht="17.25">
      <c r="B69" s="296" t="s">
        <v>235</v>
      </c>
      <c r="C69" s="296" t="s">
        <v>697</v>
      </c>
      <c r="D69" s="321" t="s">
        <v>395</v>
      </c>
      <c r="E69" s="298">
        <v>44001</v>
      </c>
      <c r="F69" s="298" t="s">
        <v>53</v>
      </c>
      <c r="G69" s="299" t="s">
        <v>274</v>
      </c>
      <c r="H69" s="300">
        <v>13207</v>
      </c>
      <c r="I69" s="301">
        <f t="shared" si="1"/>
        <v>67</v>
      </c>
      <c r="J69" s="302">
        <f t="shared" si="3"/>
        <v>0</v>
      </c>
      <c r="K69" s="303">
        <f t="shared" si="3"/>
        <v>0</v>
      </c>
      <c r="L69" s="304">
        <f t="shared" si="3"/>
        <v>0</v>
      </c>
      <c r="M69" s="305">
        <v>13207</v>
      </c>
      <c r="N69" s="310">
        <v>0</v>
      </c>
      <c r="O69" s="311">
        <v>0</v>
      </c>
      <c r="P69" s="312">
        <v>0</v>
      </c>
      <c r="S69"/>
      <c r="T69"/>
      <c r="AA69"/>
      <c r="AB69"/>
      <c r="AC69"/>
    </row>
    <row r="70" spans="1:33">
      <c r="B70" s="296" t="s">
        <v>93</v>
      </c>
      <c r="C70" s="296" t="s">
        <v>111</v>
      </c>
      <c r="D70" s="321" t="s">
        <v>94</v>
      </c>
      <c r="E70" s="298">
        <v>34407</v>
      </c>
      <c r="F70" s="298" t="s">
        <v>60</v>
      </c>
      <c r="G70" s="299" t="s">
        <v>47</v>
      </c>
      <c r="H70" s="300">
        <v>690690</v>
      </c>
      <c r="I70" s="301">
        <f t="shared" si="1"/>
        <v>12</v>
      </c>
      <c r="J70" s="302">
        <f t="shared" si="3"/>
        <v>8.9678437504524464E-2</v>
      </c>
      <c r="K70" s="303">
        <f t="shared" si="3"/>
        <v>0.78563755085494213</v>
      </c>
      <c r="L70" s="304">
        <f t="shared" si="3"/>
        <v>6.0244103722364595E-3</v>
      </c>
      <c r="M70" s="305">
        <v>690690</v>
      </c>
      <c r="N70" s="310">
        <v>61940</v>
      </c>
      <c r="O70" s="311">
        <v>542632</v>
      </c>
      <c r="P70" s="312">
        <v>4161</v>
      </c>
      <c r="S70"/>
      <c r="T70"/>
      <c r="AA70"/>
      <c r="AB70"/>
      <c r="AC70"/>
    </row>
    <row r="71" spans="1:33" ht="17.25">
      <c r="B71" s="296" t="s">
        <v>95</v>
      </c>
      <c r="C71" s="296" t="s">
        <v>698</v>
      </c>
      <c r="D71" s="321" t="s">
        <v>84</v>
      </c>
      <c r="E71" s="298">
        <v>39190</v>
      </c>
      <c r="F71" s="298" t="s">
        <v>53</v>
      </c>
      <c r="G71" s="299" t="s">
        <v>47</v>
      </c>
      <c r="H71" s="300">
        <v>184897</v>
      </c>
      <c r="I71" s="301">
        <f t="shared" si="1"/>
        <v>33</v>
      </c>
      <c r="J71" s="302">
        <f t="shared" si="3"/>
        <v>0</v>
      </c>
      <c r="K71" s="303">
        <f t="shared" si="3"/>
        <v>0</v>
      </c>
      <c r="L71" s="304">
        <f t="shared" si="3"/>
        <v>0</v>
      </c>
      <c r="M71" s="305">
        <v>184897</v>
      </c>
      <c r="N71" s="310">
        <v>0</v>
      </c>
      <c r="O71" s="311">
        <v>0</v>
      </c>
      <c r="P71" s="312">
        <v>0</v>
      </c>
      <c r="S71"/>
      <c r="T71"/>
      <c r="AA71"/>
      <c r="AB71"/>
      <c r="AC71"/>
    </row>
    <row r="72" spans="1:33">
      <c r="B72" s="296" t="s">
        <v>96</v>
      </c>
      <c r="C72" s="296" t="s">
        <v>32</v>
      </c>
      <c r="D72" s="321" t="s">
        <v>19</v>
      </c>
      <c r="E72" s="298">
        <v>36453</v>
      </c>
      <c r="F72" s="298" t="s">
        <v>53</v>
      </c>
      <c r="G72" s="299" t="s">
        <v>51</v>
      </c>
      <c r="H72" s="300">
        <v>1754</v>
      </c>
      <c r="I72" s="301">
        <f t="shared" ref="I72:I103" si="4">RANK(H72,$H$7:$H$103,0)</f>
        <v>85</v>
      </c>
      <c r="J72" s="302">
        <f t="shared" si="3"/>
        <v>0</v>
      </c>
      <c r="K72" s="303">
        <f t="shared" si="3"/>
        <v>0.14937286202964653</v>
      </c>
      <c r="L72" s="304">
        <f t="shared" si="3"/>
        <v>0.8506271379703535</v>
      </c>
      <c r="M72" s="305">
        <v>1754</v>
      </c>
      <c r="N72" s="310">
        <v>0</v>
      </c>
      <c r="O72" s="311">
        <v>262</v>
      </c>
      <c r="P72" s="312">
        <v>1492</v>
      </c>
      <c r="S72"/>
      <c r="T72"/>
      <c r="AA72"/>
      <c r="AB72"/>
      <c r="AC72"/>
    </row>
    <row r="73" spans="1:33" ht="17.25">
      <c r="B73" s="296" t="s">
        <v>236</v>
      </c>
      <c r="C73" s="296" t="s">
        <v>699</v>
      </c>
      <c r="D73" s="321" t="s">
        <v>146</v>
      </c>
      <c r="E73" s="298">
        <v>41639</v>
      </c>
      <c r="F73" s="298" t="s">
        <v>46</v>
      </c>
      <c r="G73" s="299" t="s">
        <v>47</v>
      </c>
      <c r="H73" s="300">
        <v>472901</v>
      </c>
      <c r="I73" s="301">
        <f t="shared" si="4"/>
        <v>15</v>
      </c>
      <c r="J73" s="302">
        <f t="shared" si="3"/>
        <v>0</v>
      </c>
      <c r="K73" s="303">
        <f t="shared" si="3"/>
        <v>0</v>
      </c>
      <c r="L73" s="304">
        <f t="shared" si="3"/>
        <v>0</v>
      </c>
      <c r="M73" s="305">
        <v>472901</v>
      </c>
      <c r="N73" s="310">
        <v>0</v>
      </c>
      <c r="O73" s="311">
        <v>0</v>
      </c>
      <c r="P73" s="312">
        <v>0</v>
      </c>
      <c r="S73"/>
      <c r="T73"/>
      <c r="AA73"/>
      <c r="AB73"/>
      <c r="AC73"/>
    </row>
    <row r="74" spans="1:33" ht="17.25">
      <c r="B74" s="296" t="s">
        <v>58</v>
      </c>
      <c r="C74" s="296" t="s">
        <v>700</v>
      </c>
      <c r="D74" s="321" t="s">
        <v>59</v>
      </c>
      <c r="E74" s="298">
        <v>36705</v>
      </c>
      <c r="F74" s="298" t="s">
        <v>60</v>
      </c>
      <c r="G74" s="299" t="s">
        <v>51</v>
      </c>
      <c r="H74" s="300">
        <v>944975</v>
      </c>
      <c r="I74" s="301">
        <f t="shared" si="4"/>
        <v>8</v>
      </c>
      <c r="J74" s="302">
        <f t="shared" si="3"/>
        <v>0</v>
      </c>
      <c r="K74" s="303">
        <f t="shared" si="3"/>
        <v>0.99629196539590992</v>
      </c>
      <c r="L74" s="304">
        <f t="shared" si="3"/>
        <v>3.2455885076324771E-3</v>
      </c>
      <c r="M74" s="305">
        <v>944975</v>
      </c>
      <c r="N74" s="310">
        <v>0</v>
      </c>
      <c r="O74" s="311">
        <v>941471</v>
      </c>
      <c r="P74" s="312">
        <v>3067</v>
      </c>
      <c r="S74"/>
      <c r="T74"/>
      <c r="AA74"/>
      <c r="AB74"/>
      <c r="AC74"/>
    </row>
    <row r="75" spans="1:33">
      <c r="B75" s="296" t="s">
        <v>148</v>
      </c>
      <c r="C75" s="296" t="s">
        <v>147</v>
      </c>
      <c r="D75" s="321" t="s">
        <v>254</v>
      </c>
      <c r="E75" s="298">
        <v>42293</v>
      </c>
      <c r="F75" s="298" t="s">
        <v>45</v>
      </c>
      <c r="G75" s="299" t="s">
        <v>47</v>
      </c>
      <c r="H75" s="300">
        <v>62457</v>
      </c>
      <c r="I75" s="301">
        <f t="shared" si="4"/>
        <v>51</v>
      </c>
      <c r="J75" s="302">
        <f t="shared" si="3"/>
        <v>1</v>
      </c>
      <c r="K75" s="303">
        <f t="shared" si="3"/>
        <v>0</v>
      </c>
      <c r="L75" s="304">
        <f t="shared" si="3"/>
        <v>0</v>
      </c>
      <c r="M75" s="305">
        <v>62457</v>
      </c>
      <c r="N75" s="310">
        <v>62457</v>
      </c>
      <c r="O75" s="311">
        <v>0</v>
      </c>
      <c r="P75" s="312">
        <v>0</v>
      </c>
      <c r="S75"/>
      <c r="T75"/>
      <c r="AA75"/>
      <c r="AB75"/>
      <c r="AC75"/>
    </row>
    <row r="76" spans="1:33" s="6" customFormat="1" ht="17.25">
      <c r="A76"/>
      <c r="B76" s="296" t="s">
        <v>109</v>
      </c>
      <c r="C76" s="296" t="s">
        <v>701</v>
      </c>
      <c r="D76" s="321" t="s">
        <v>97</v>
      </c>
      <c r="E76" s="298">
        <v>38660</v>
      </c>
      <c r="F76" s="298" t="s">
        <v>60</v>
      </c>
      <c r="G76" s="299" t="s">
        <v>51</v>
      </c>
      <c r="H76" s="300">
        <v>676353</v>
      </c>
      <c r="I76" s="301">
        <f t="shared" si="4"/>
        <v>13</v>
      </c>
      <c r="J76" s="302">
        <f t="shared" si="3"/>
        <v>0</v>
      </c>
      <c r="K76" s="303">
        <f t="shared" si="3"/>
        <v>1</v>
      </c>
      <c r="L76" s="304">
        <f t="shared" si="3"/>
        <v>0</v>
      </c>
      <c r="M76" s="305">
        <v>676353</v>
      </c>
      <c r="N76" s="310">
        <v>0</v>
      </c>
      <c r="O76" s="311">
        <v>676353</v>
      </c>
      <c r="P76" s="312">
        <v>0</v>
      </c>
      <c r="Q76"/>
      <c r="R76"/>
      <c r="S76"/>
      <c r="T76"/>
      <c r="U76"/>
      <c r="V76"/>
      <c r="W76"/>
      <c r="X76"/>
      <c r="Y76"/>
      <c r="Z76"/>
      <c r="AA76"/>
      <c r="AB76"/>
      <c r="AC76"/>
      <c r="AD76"/>
      <c r="AE76"/>
      <c r="AG76"/>
    </row>
    <row r="77" spans="1:33" s="6" customFormat="1" ht="17.25">
      <c r="A77" s="17"/>
      <c r="B77" s="296" t="s">
        <v>396</v>
      </c>
      <c r="C77" s="296" t="s">
        <v>702</v>
      </c>
      <c r="D77" s="321" t="s">
        <v>397</v>
      </c>
      <c r="E77" s="298">
        <v>41743</v>
      </c>
      <c r="F77" s="324" t="s">
        <v>45</v>
      </c>
      <c r="G77" s="299" t="s">
        <v>51</v>
      </c>
      <c r="H77" s="300">
        <v>6822</v>
      </c>
      <c r="I77" s="301">
        <f t="shared" si="4"/>
        <v>79</v>
      </c>
      <c r="J77" s="302">
        <f t="shared" si="3"/>
        <v>0</v>
      </c>
      <c r="K77" s="303">
        <f t="shared" si="3"/>
        <v>0</v>
      </c>
      <c r="L77" s="304">
        <f t="shared" si="3"/>
        <v>0</v>
      </c>
      <c r="M77" s="305">
        <v>6822</v>
      </c>
      <c r="N77" s="310">
        <v>0</v>
      </c>
      <c r="O77" s="311">
        <v>0</v>
      </c>
      <c r="P77" s="312">
        <v>0</v>
      </c>
      <c r="Q77"/>
      <c r="R77"/>
      <c r="S77"/>
      <c r="T77"/>
      <c r="U77"/>
      <c r="V77"/>
      <c r="W77"/>
      <c r="X77"/>
      <c r="Y77"/>
      <c r="Z77"/>
      <c r="AA77"/>
      <c r="AB77"/>
      <c r="AC77"/>
      <c r="AD77"/>
      <c r="AE77"/>
      <c r="AG77"/>
    </row>
    <row r="78" spans="1:33" s="6" customFormat="1" ht="17.25">
      <c r="A78"/>
      <c r="B78" s="296" t="s">
        <v>409</v>
      </c>
      <c r="C78" s="296" t="s">
        <v>703</v>
      </c>
      <c r="D78" s="321" t="s">
        <v>74</v>
      </c>
      <c r="E78" s="298">
        <v>36084</v>
      </c>
      <c r="F78" s="298" t="s">
        <v>45</v>
      </c>
      <c r="G78" s="299" t="s">
        <v>274</v>
      </c>
      <c r="H78" s="300">
        <v>19933</v>
      </c>
      <c r="I78" s="301">
        <f t="shared" si="4"/>
        <v>62</v>
      </c>
      <c r="J78" s="302">
        <f t="shared" si="3"/>
        <v>0</v>
      </c>
      <c r="K78" s="303">
        <f t="shared" si="3"/>
        <v>0</v>
      </c>
      <c r="L78" s="304">
        <f t="shared" si="3"/>
        <v>0</v>
      </c>
      <c r="M78" s="305">
        <v>19933</v>
      </c>
      <c r="N78" s="310">
        <v>0</v>
      </c>
      <c r="O78" s="311">
        <v>0</v>
      </c>
      <c r="P78" s="312">
        <v>0</v>
      </c>
      <c r="Q78"/>
      <c r="R78"/>
      <c r="S78"/>
      <c r="T78"/>
      <c r="U78"/>
      <c r="V78"/>
      <c r="W78"/>
      <c r="X78"/>
      <c r="Y78"/>
      <c r="Z78"/>
      <c r="AA78"/>
      <c r="AB78"/>
      <c r="AC78"/>
      <c r="AD78"/>
      <c r="AE78"/>
      <c r="AG78"/>
    </row>
    <row r="79" spans="1:33" s="6" customFormat="1" ht="17.25">
      <c r="B79" s="296" t="s">
        <v>398</v>
      </c>
      <c r="C79" s="296" t="s">
        <v>704</v>
      </c>
      <c r="D79" s="321" t="s">
        <v>99</v>
      </c>
      <c r="E79" s="298">
        <v>36084</v>
      </c>
      <c r="F79" s="298" t="s">
        <v>45</v>
      </c>
      <c r="G79" s="299" t="s">
        <v>47</v>
      </c>
      <c r="H79" s="300">
        <v>216507</v>
      </c>
      <c r="I79" s="301">
        <f t="shared" si="4"/>
        <v>30</v>
      </c>
      <c r="J79" s="302">
        <f t="shared" si="3"/>
        <v>0</v>
      </c>
      <c r="K79" s="303">
        <f t="shared" si="3"/>
        <v>0</v>
      </c>
      <c r="L79" s="304">
        <f t="shared" si="3"/>
        <v>0</v>
      </c>
      <c r="M79" s="305">
        <v>216507</v>
      </c>
      <c r="N79" s="310">
        <v>0</v>
      </c>
      <c r="O79" s="311">
        <v>0</v>
      </c>
      <c r="P79" s="312">
        <v>0</v>
      </c>
      <c r="Q79"/>
      <c r="R79"/>
      <c r="S79"/>
      <c r="T79"/>
      <c r="U79"/>
      <c r="V79"/>
      <c r="W79"/>
      <c r="X79"/>
      <c r="Y79"/>
      <c r="Z79"/>
      <c r="AA79"/>
      <c r="AB79"/>
      <c r="AC79"/>
      <c r="AD79"/>
      <c r="AE79"/>
    </row>
    <row r="80" spans="1:33" s="6" customFormat="1" ht="17.25">
      <c r="A80" s="17"/>
      <c r="B80" s="296" t="s">
        <v>399</v>
      </c>
      <c r="C80" s="296" t="s">
        <v>705</v>
      </c>
      <c r="D80" s="321" t="s">
        <v>250</v>
      </c>
      <c r="E80" s="298">
        <v>43480</v>
      </c>
      <c r="F80" s="298" t="s">
        <v>53</v>
      </c>
      <c r="G80" s="299" t="s">
        <v>274</v>
      </c>
      <c r="H80" s="300">
        <v>0</v>
      </c>
      <c r="I80" s="301">
        <f t="shared" si="4"/>
        <v>94</v>
      </c>
      <c r="J80" s="302">
        <f t="shared" si="3"/>
        <v>0</v>
      </c>
      <c r="K80" s="303">
        <f t="shared" si="3"/>
        <v>0</v>
      </c>
      <c r="L80" s="304">
        <f t="shared" si="3"/>
        <v>0</v>
      </c>
      <c r="M80" s="305">
        <v>0</v>
      </c>
      <c r="N80" s="310">
        <v>0</v>
      </c>
      <c r="O80" s="311">
        <v>0</v>
      </c>
      <c r="P80" s="312">
        <v>0</v>
      </c>
      <c r="Q80"/>
      <c r="R80"/>
      <c r="S80"/>
      <c r="T80"/>
      <c r="U80"/>
      <c r="V80"/>
      <c r="W80"/>
      <c r="X80"/>
      <c r="Y80"/>
      <c r="Z80"/>
      <c r="AA80"/>
      <c r="AB80"/>
      <c r="AC80"/>
      <c r="AD80"/>
      <c r="AE80"/>
      <c r="AG80"/>
    </row>
    <row r="81" spans="1:38" s="6" customFormat="1" ht="17.25">
      <c r="B81" s="296" t="s">
        <v>400</v>
      </c>
      <c r="C81" s="296" t="s">
        <v>706</v>
      </c>
      <c r="D81" s="321" t="s">
        <v>91</v>
      </c>
      <c r="E81" s="298">
        <v>41947</v>
      </c>
      <c r="F81" s="298" t="s">
        <v>53</v>
      </c>
      <c r="G81" s="299" t="s">
        <v>274</v>
      </c>
      <c r="H81" s="300">
        <v>66693</v>
      </c>
      <c r="I81" s="301">
        <f t="shared" si="4"/>
        <v>49</v>
      </c>
      <c r="J81" s="302">
        <f t="shared" si="3"/>
        <v>0</v>
      </c>
      <c r="K81" s="303">
        <f t="shared" si="3"/>
        <v>0</v>
      </c>
      <c r="L81" s="304">
        <f t="shared" si="3"/>
        <v>0</v>
      </c>
      <c r="M81" s="305">
        <v>66693</v>
      </c>
      <c r="N81" s="310">
        <v>0</v>
      </c>
      <c r="O81" s="311">
        <v>0</v>
      </c>
      <c r="P81" s="312">
        <v>0</v>
      </c>
      <c r="Q81"/>
      <c r="R81"/>
      <c r="S81"/>
      <c r="T81"/>
      <c r="U81"/>
      <c r="V81"/>
      <c r="W81"/>
      <c r="X81"/>
      <c r="Y81"/>
      <c r="Z81"/>
      <c r="AA81"/>
      <c r="AB81"/>
      <c r="AC81"/>
      <c r="AD81"/>
      <c r="AE81"/>
      <c r="AG81"/>
    </row>
    <row r="82" spans="1:38" s="6" customFormat="1">
      <c r="B82" s="296" t="s">
        <v>185</v>
      </c>
      <c r="C82" s="296" t="s">
        <v>185</v>
      </c>
      <c r="D82" s="321" t="s">
        <v>186</v>
      </c>
      <c r="E82" s="298">
        <v>43235</v>
      </c>
      <c r="F82" s="298" t="s">
        <v>53</v>
      </c>
      <c r="G82" s="299" t="s">
        <v>274</v>
      </c>
      <c r="H82" s="300">
        <v>456894</v>
      </c>
      <c r="I82" s="301">
        <f t="shared" si="4"/>
        <v>17</v>
      </c>
      <c r="J82" s="302">
        <f t="shared" si="3"/>
        <v>0</v>
      </c>
      <c r="K82" s="303">
        <f t="shared" si="3"/>
        <v>0</v>
      </c>
      <c r="L82" s="304">
        <f t="shared" si="3"/>
        <v>0</v>
      </c>
      <c r="M82" s="305">
        <v>456894</v>
      </c>
      <c r="N82" s="310">
        <v>0</v>
      </c>
      <c r="O82" s="311">
        <v>0</v>
      </c>
      <c r="P82" s="312">
        <v>0</v>
      </c>
      <c r="Q82"/>
      <c r="R82"/>
      <c r="S82"/>
      <c r="T82"/>
      <c r="U82"/>
      <c r="V82"/>
      <c r="W82"/>
      <c r="X82"/>
      <c r="Y82"/>
      <c r="Z82"/>
      <c r="AA82"/>
      <c r="AB82"/>
      <c r="AC82"/>
      <c r="AD82"/>
      <c r="AE82"/>
      <c r="AG82"/>
    </row>
    <row r="83" spans="1:38" s="6" customFormat="1" ht="17.25">
      <c r="B83" s="296" t="s">
        <v>35</v>
      </c>
      <c r="C83" s="296" t="s">
        <v>707</v>
      </c>
      <c r="D83" s="321" t="s">
        <v>73</v>
      </c>
      <c r="E83" s="298">
        <v>41600</v>
      </c>
      <c r="F83" s="298" t="s">
        <v>45</v>
      </c>
      <c r="G83" s="299" t="s">
        <v>51</v>
      </c>
      <c r="H83" s="300">
        <v>89997</v>
      </c>
      <c r="I83" s="301">
        <f t="shared" si="4"/>
        <v>43</v>
      </c>
      <c r="J83" s="302">
        <f t="shared" si="3"/>
        <v>0</v>
      </c>
      <c r="K83" s="303">
        <f t="shared" si="3"/>
        <v>0</v>
      </c>
      <c r="L83" s="304">
        <f t="shared" si="3"/>
        <v>0</v>
      </c>
      <c r="M83" s="305">
        <v>89997</v>
      </c>
      <c r="N83" s="310">
        <v>0</v>
      </c>
      <c r="O83" s="311">
        <v>0</v>
      </c>
      <c r="P83" s="312">
        <v>0</v>
      </c>
      <c r="Q83"/>
      <c r="R83"/>
      <c r="S83"/>
      <c r="T83"/>
      <c r="U83"/>
      <c r="V83"/>
      <c r="W83"/>
      <c r="X83"/>
      <c r="Y83"/>
      <c r="Z83"/>
      <c r="AA83"/>
      <c r="AB83"/>
      <c r="AC83"/>
      <c r="AD83"/>
      <c r="AE83"/>
      <c r="AG83" s="7"/>
    </row>
    <row r="84" spans="1:38" s="6" customFormat="1" ht="17.25">
      <c r="B84" s="296" t="s">
        <v>401</v>
      </c>
      <c r="C84" s="296" t="s">
        <v>708</v>
      </c>
      <c r="D84" s="321" t="s">
        <v>19</v>
      </c>
      <c r="E84" s="298">
        <v>35290</v>
      </c>
      <c r="F84" s="298" t="s">
        <v>50</v>
      </c>
      <c r="G84" s="299" t="s">
        <v>51</v>
      </c>
      <c r="H84" s="300">
        <v>181725</v>
      </c>
      <c r="I84" s="301">
        <f t="shared" si="4"/>
        <v>34</v>
      </c>
      <c r="J84" s="302">
        <f t="shared" si="3"/>
        <v>0</v>
      </c>
      <c r="K84" s="303">
        <f t="shared" si="3"/>
        <v>0.93562800935479429</v>
      </c>
      <c r="L84" s="304">
        <f t="shared" si="3"/>
        <v>0</v>
      </c>
      <c r="M84" s="305">
        <v>181725</v>
      </c>
      <c r="N84" s="310">
        <v>0</v>
      </c>
      <c r="O84" s="311">
        <v>170027</v>
      </c>
      <c r="P84" s="312">
        <v>0</v>
      </c>
      <c r="Q84"/>
      <c r="R84"/>
      <c r="S84"/>
      <c r="T84"/>
      <c r="U84"/>
      <c r="V84"/>
      <c r="W84"/>
      <c r="X84"/>
      <c r="Y84"/>
      <c r="Z84"/>
      <c r="AA84"/>
      <c r="AB84"/>
      <c r="AC84"/>
      <c r="AD84"/>
      <c r="AE84"/>
      <c r="AG84" s="7"/>
    </row>
    <row r="85" spans="1:38" s="6" customFormat="1" ht="17.25">
      <c r="B85" s="296" t="s">
        <v>80</v>
      </c>
      <c r="C85" s="296" t="s">
        <v>709</v>
      </c>
      <c r="D85" s="321" t="s">
        <v>81</v>
      </c>
      <c r="E85" s="298">
        <v>35094</v>
      </c>
      <c r="F85" s="298" t="s">
        <v>50</v>
      </c>
      <c r="G85" s="299" t="s">
        <v>51</v>
      </c>
      <c r="H85" s="300">
        <v>423068</v>
      </c>
      <c r="I85" s="301">
        <f t="shared" si="4"/>
        <v>18</v>
      </c>
      <c r="J85" s="302">
        <f t="shared" si="3"/>
        <v>0</v>
      </c>
      <c r="K85" s="303">
        <f t="shared" si="3"/>
        <v>1</v>
      </c>
      <c r="L85" s="304">
        <f t="shared" si="3"/>
        <v>0</v>
      </c>
      <c r="M85" s="305">
        <v>423068</v>
      </c>
      <c r="N85" s="310">
        <v>0</v>
      </c>
      <c r="O85" s="311">
        <v>423068</v>
      </c>
      <c r="P85" s="312">
        <v>0</v>
      </c>
      <c r="Q85"/>
      <c r="R85"/>
      <c r="S85"/>
      <c r="T85"/>
      <c r="U85"/>
      <c r="V85"/>
      <c r="W85"/>
      <c r="X85"/>
      <c r="Y85"/>
      <c r="Z85"/>
      <c r="AA85"/>
      <c r="AB85"/>
      <c r="AC85"/>
      <c r="AD85"/>
      <c r="AE85"/>
      <c r="AG85" s="7"/>
    </row>
    <row r="86" spans="1:38" s="6" customFormat="1" ht="17.25">
      <c r="B86" s="296" t="s">
        <v>82</v>
      </c>
      <c r="C86" s="296" t="s">
        <v>710</v>
      </c>
      <c r="D86" s="321" t="s">
        <v>149</v>
      </c>
      <c r="E86" s="298">
        <v>36007</v>
      </c>
      <c r="F86" s="298" t="s">
        <v>50</v>
      </c>
      <c r="G86" s="299" t="s">
        <v>51</v>
      </c>
      <c r="H86" s="300">
        <v>148315</v>
      </c>
      <c r="I86" s="301">
        <f t="shared" si="4"/>
        <v>37</v>
      </c>
      <c r="J86" s="302">
        <f t="shared" si="3"/>
        <v>0</v>
      </c>
      <c r="K86" s="303">
        <f t="shared" si="3"/>
        <v>0.99180123386036478</v>
      </c>
      <c r="L86" s="304">
        <f t="shared" si="3"/>
        <v>0</v>
      </c>
      <c r="M86" s="305">
        <v>148315</v>
      </c>
      <c r="N86" s="310">
        <v>0</v>
      </c>
      <c r="O86" s="311">
        <v>147099</v>
      </c>
      <c r="P86" s="312">
        <v>0</v>
      </c>
      <c r="Q86"/>
      <c r="R86"/>
      <c r="S86"/>
      <c r="T86"/>
      <c r="U86"/>
      <c r="V86"/>
      <c r="W86"/>
      <c r="X86"/>
      <c r="Y86"/>
      <c r="Z86"/>
      <c r="AA86"/>
      <c r="AB86"/>
      <c r="AC86"/>
      <c r="AD86"/>
      <c r="AE86"/>
      <c r="AG86"/>
    </row>
    <row r="87" spans="1:38" s="6" customFormat="1" ht="17.25">
      <c r="B87" s="296" t="s">
        <v>66</v>
      </c>
      <c r="C87" s="296" t="s">
        <v>711</v>
      </c>
      <c r="D87" s="321" t="s">
        <v>150</v>
      </c>
      <c r="E87" s="298">
        <v>36699</v>
      </c>
      <c r="F87" s="298" t="s">
        <v>50</v>
      </c>
      <c r="G87" s="299" t="s">
        <v>51</v>
      </c>
      <c r="H87" s="300">
        <v>227427</v>
      </c>
      <c r="I87" s="301">
        <f t="shared" si="4"/>
        <v>29</v>
      </c>
      <c r="J87" s="302">
        <f t="shared" si="3"/>
        <v>0</v>
      </c>
      <c r="K87" s="303">
        <f t="shared" si="3"/>
        <v>1</v>
      </c>
      <c r="L87" s="304">
        <f t="shared" si="3"/>
        <v>0</v>
      </c>
      <c r="M87" s="305">
        <v>227427</v>
      </c>
      <c r="N87" s="310">
        <v>0</v>
      </c>
      <c r="O87" s="311">
        <v>227427</v>
      </c>
      <c r="P87" s="312">
        <v>0</v>
      </c>
      <c r="Q87"/>
      <c r="R87"/>
      <c r="S87"/>
      <c r="T87"/>
      <c r="U87"/>
      <c r="V87"/>
      <c r="W87"/>
      <c r="X87"/>
      <c r="Y87"/>
      <c r="Z87"/>
      <c r="AA87"/>
      <c r="AB87"/>
      <c r="AC87"/>
      <c r="AD87"/>
      <c r="AE87"/>
      <c r="AG87"/>
    </row>
    <row r="88" spans="1:38" s="6" customFormat="1" ht="17.25">
      <c r="B88" s="296" t="s">
        <v>107</v>
      </c>
      <c r="C88" s="296" t="s">
        <v>712</v>
      </c>
      <c r="D88" s="321" t="s">
        <v>101</v>
      </c>
      <c r="E88" s="298">
        <v>31303</v>
      </c>
      <c r="F88" s="298" t="s">
        <v>50</v>
      </c>
      <c r="G88" s="299" t="s">
        <v>51</v>
      </c>
      <c r="H88" s="300">
        <v>201990</v>
      </c>
      <c r="I88" s="301">
        <f t="shared" si="4"/>
        <v>32</v>
      </c>
      <c r="J88" s="302">
        <f t="shared" si="3"/>
        <v>0.22134264072478835</v>
      </c>
      <c r="K88" s="303">
        <f t="shared" si="3"/>
        <v>0</v>
      </c>
      <c r="L88" s="304">
        <f t="shared" si="3"/>
        <v>0</v>
      </c>
      <c r="M88" s="305">
        <v>201990</v>
      </c>
      <c r="N88" s="310">
        <v>44709</v>
      </c>
      <c r="O88" s="311">
        <v>0</v>
      </c>
      <c r="P88" s="312">
        <v>0</v>
      </c>
      <c r="Q88"/>
      <c r="R88"/>
      <c r="S88"/>
      <c r="T88"/>
      <c r="U88"/>
      <c r="V88"/>
      <c r="W88"/>
      <c r="X88"/>
      <c r="Y88"/>
      <c r="Z88"/>
      <c r="AA88"/>
      <c r="AB88"/>
      <c r="AC88"/>
      <c r="AD88"/>
      <c r="AE88"/>
      <c r="AG88"/>
    </row>
    <row r="89" spans="1:38" s="6" customFormat="1" ht="17.25">
      <c r="B89" s="296" t="s">
        <v>100</v>
      </c>
      <c r="C89" s="296" t="s">
        <v>713</v>
      </c>
      <c r="D89" s="321" t="s">
        <v>101</v>
      </c>
      <c r="E89" s="298">
        <v>35419</v>
      </c>
      <c r="F89" s="298" t="s">
        <v>50</v>
      </c>
      <c r="G89" s="299" t="s">
        <v>51</v>
      </c>
      <c r="H89" s="300">
        <v>323113</v>
      </c>
      <c r="I89" s="301">
        <f t="shared" si="4"/>
        <v>25</v>
      </c>
      <c r="J89" s="302">
        <f t="shared" si="3"/>
        <v>0</v>
      </c>
      <c r="K89" s="303">
        <f t="shared" si="3"/>
        <v>1</v>
      </c>
      <c r="L89" s="304">
        <f t="shared" si="3"/>
        <v>0</v>
      </c>
      <c r="M89" s="305">
        <v>323113</v>
      </c>
      <c r="N89" s="310">
        <v>0</v>
      </c>
      <c r="O89" s="311">
        <v>323113</v>
      </c>
      <c r="P89" s="312">
        <v>0</v>
      </c>
      <c r="Q89"/>
      <c r="R89"/>
      <c r="S89"/>
      <c r="T89"/>
      <c r="U89"/>
      <c r="V89"/>
      <c r="W89"/>
      <c r="X89"/>
      <c r="Y89"/>
      <c r="Z89"/>
      <c r="AA89"/>
      <c r="AB89"/>
      <c r="AC89"/>
      <c r="AD89"/>
      <c r="AE89"/>
      <c r="AG89"/>
    </row>
    <row r="90" spans="1:38" s="6" customFormat="1" ht="17.25">
      <c r="B90" s="296" t="s">
        <v>402</v>
      </c>
      <c r="C90" s="296" t="s">
        <v>714</v>
      </c>
      <c r="D90" s="321" t="s">
        <v>67</v>
      </c>
      <c r="E90" s="298">
        <v>36697</v>
      </c>
      <c r="F90" s="298" t="s">
        <v>50</v>
      </c>
      <c r="G90" s="299" t="s">
        <v>51</v>
      </c>
      <c r="H90" s="300">
        <v>416772</v>
      </c>
      <c r="I90" s="301">
        <f t="shared" si="4"/>
        <v>20</v>
      </c>
      <c r="J90" s="302">
        <f t="shared" si="3"/>
        <v>0</v>
      </c>
      <c r="K90" s="303">
        <f t="shared" si="3"/>
        <v>0.99843079669459556</v>
      </c>
      <c r="L90" s="304">
        <f t="shared" si="3"/>
        <v>0</v>
      </c>
      <c r="M90" s="305">
        <v>416772</v>
      </c>
      <c r="N90" s="310">
        <v>0</v>
      </c>
      <c r="O90" s="311">
        <v>416118</v>
      </c>
      <c r="P90" s="312">
        <v>0</v>
      </c>
      <c r="Q90"/>
      <c r="R90"/>
      <c r="S90"/>
      <c r="T90"/>
      <c r="U90"/>
      <c r="V90"/>
      <c r="W90"/>
      <c r="X90"/>
      <c r="Y90"/>
      <c r="Z90"/>
      <c r="AA90"/>
      <c r="AB90"/>
      <c r="AC90"/>
      <c r="AD90"/>
      <c r="AE90"/>
      <c r="AG90" s="7"/>
    </row>
    <row r="91" spans="1:38" s="6" customFormat="1">
      <c r="B91" s="296" t="s">
        <v>102</v>
      </c>
      <c r="C91" s="296" t="s">
        <v>17</v>
      </c>
      <c r="D91" s="321" t="s">
        <v>94</v>
      </c>
      <c r="E91" s="298">
        <v>31016</v>
      </c>
      <c r="F91" s="298" t="s">
        <v>53</v>
      </c>
      <c r="G91" s="299" t="s">
        <v>51</v>
      </c>
      <c r="H91" s="300">
        <v>272362</v>
      </c>
      <c r="I91" s="301">
        <f t="shared" si="4"/>
        <v>26</v>
      </c>
      <c r="J91" s="302">
        <f t="shared" si="3"/>
        <v>0</v>
      </c>
      <c r="K91" s="303">
        <f t="shared" si="3"/>
        <v>5.4089777575432693E-2</v>
      </c>
      <c r="L91" s="304">
        <f t="shared" si="3"/>
        <v>0.94591022242456735</v>
      </c>
      <c r="M91" s="305">
        <v>272362</v>
      </c>
      <c r="N91" s="310">
        <v>0</v>
      </c>
      <c r="O91" s="311">
        <v>14732</v>
      </c>
      <c r="P91" s="312">
        <v>257630</v>
      </c>
      <c r="Q91"/>
      <c r="R91"/>
      <c r="S91"/>
      <c r="T91"/>
      <c r="U91"/>
      <c r="V91"/>
      <c r="W91"/>
      <c r="X91"/>
      <c r="Y91"/>
      <c r="Z91"/>
      <c r="AA91"/>
      <c r="AB91"/>
      <c r="AC91"/>
      <c r="AD91"/>
      <c r="AE91"/>
    </row>
    <row r="92" spans="1:38" s="6" customFormat="1">
      <c r="B92" s="296" t="s">
        <v>403</v>
      </c>
      <c r="C92" s="296" t="s">
        <v>22</v>
      </c>
      <c r="D92" s="321" t="s">
        <v>103</v>
      </c>
      <c r="E92" s="298">
        <v>36257</v>
      </c>
      <c r="F92" s="298" t="s">
        <v>45</v>
      </c>
      <c r="G92" s="299" t="s">
        <v>51</v>
      </c>
      <c r="H92" s="300">
        <v>149275</v>
      </c>
      <c r="I92" s="301">
        <f t="shared" si="4"/>
        <v>36</v>
      </c>
      <c r="J92" s="302">
        <f t="shared" ref="J92:L103" si="5">IF($H92&gt;0,N92/$H92,0)</f>
        <v>0.10879249706916765</v>
      </c>
      <c r="K92" s="303">
        <f t="shared" si="5"/>
        <v>0</v>
      </c>
      <c r="L92" s="304">
        <f t="shared" si="5"/>
        <v>0</v>
      </c>
      <c r="M92" s="305">
        <v>149275</v>
      </c>
      <c r="N92" s="310">
        <v>16240</v>
      </c>
      <c r="O92" s="311">
        <v>0</v>
      </c>
      <c r="P92" s="312">
        <v>0</v>
      </c>
      <c r="Q92"/>
      <c r="R92"/>
      <c r="S92"/>
      <c r="T92"/>
      <c r="U92"/>
      <c r="V92"/>
      <c r="W92"/>
      <c r="X92"/>
      <c r="Y92"/>
      <c r="Z92"/>
      <c r="AA92"/>
      <c r="AB92"/>
      <c r="AC92"/>
      <c r="AD92"/>
      <c r="AE92"/>
    </row>
    <row r="93" spans="1:38" s="6" customFormat="1" ht="17.25">
      <c r="B93" s="296" t="s">
        <v>174</v>
      </c>
      <c r="C93" s="296" t="s">
        <v>715</v>
      </c>
      <c r="D93" s="321" t="s">
        <v>175</v>
      </c>
      <c r="E93" s="298">
        <v>42881</v>
      </c>
      <c r="F93" s="298" t="s">
        <v>53</v>
      </c>
      <c r="G93" s="299" t="s">
        <v>274</v>
      </c>
      <c r="H93" s="300">
        <v>12956</v>
      </c>
      <c r="I93" s="301">
        <f t="shared" si="4"/>
        <v>68</v>
      </c>
      <c r="J93" s="302">
        <f t="shared" si="5"/>
        <v>0</v>
      </c>
      <c r="K93" s="303">
        <f t="shared" si="5"/>
        <v>0</v>
      </c>
      <c r="L93" s="304">
        <f t="shared" si="5"/>
        <v>0</v>
      </c>
      <c r="M93" s="305">
        <v>12956</v>
      </c>
      <c r="N93" s="310">
        <v>0</v>
      </c>
      <c r="O93" s="311">
        <v>0</v>
      </c>
      <c r="P93" s="312">
        <v>0</v>
      </c>
      <c r="Q93"/>
      <c r="R93"/>
      <c r="S93"/>
      <c r="T93"/>
      <c r="U93"/>
      <c r="V93"/>
      <c r="W93"/>
      <c r="X93"/>
      <c r="Y93"/>
      <c r="Z93"/>
      <c r="AA93"/>
      <c r="AB93"/>
      <c r="AC93"/>
      <c r="AD93"/>
      <c r="AE93"/>
      <c r="AG93" s="7"/>
      <c r="AH93"/>
      <c r="AI93"/>
      <c r="AJ93"/>
      <c r="AK93"/>
      <c r="AL93"/>
    </row>
    <row r="94" spans="1:38" s="6" customFormat="1">
      <c r="B94" s="296" t="s">
        <v>104</v>
      </c>
      <c r="C94" s="296" t="s">
        <v>20</v>
      </c>
      <c r="D94" s="321" t="s">
        <v>103</v>
      </c>
      <c r="E94" s="298">
        <v>33864</v>
      </c>
      <c r="F94" s="298" t="s">
        <v>45</v>
      </c>
      <c r="G94" s="299" t="s">
        <v>51</v>
      </c>
      <c r="H94" s="300">
        <v>148153</v>
      </c>
      <c r="I94" s="301">
        <f t="shared" si="4"/>
        <v>38</v>
      </c>
      <c r="J94" s="302">
        <f t="shared" si="5"/>
        <v>0.92625191524977557</v>
      </c>
      <c r="K94" s="303">
        <f t="shared" si="5"/>
        <v>0</v>
      </c>
      <c r="L94" s="304">
        <f t="shared" si="5"/>
        <v>7.374808475022443E-2</v>
      </c>
      <c r="M94" s="305">
        <v>148153</v>
      </c>
      <c r="N94" s="310">
        <v>137227</v>
      </c>
      <c r="O94" s="311">
        <v>0</v>
      </c>
      <c r="P94" s="312">
        <v>10926</v>
      </c>
      <c r="Q94"/>
      <c r="R94"/>
      <c r="S94"/>
      <c r="T94"/>
      <c r="U94"/>
      <c r="V94"/>
      <c r="W94"/>
      <c r="X94"/>
      <c r="Y94"/>
      <c r="Z94"/>
      <c r="AA94"/>
      <c r="AB94"/>
      <c r="AC94"/>
      <c r="AG94" s="7"/>
    </row>
    <row r="95" spans="1:38" s="6" customFormat="1">
      <c r="B95" s="296" t="s">
        <v>404</v>
      </c>
      <c r="C95" s="296" t="s">
        <v>23</v>
      </c>
      <c r="D95" s="321" t="s">
        <v>70</v>
      </c>
      <c r="E95" s="298">
        <v>36556</v>
      </c>
      <c r="F95" s="298" t="s">
        <v>45</v>
      </c>
      <c r="G95" s="299" t="s">
        <v>47</v>
      </c>
      <c r="H95" s="300">
        <v>51552</v>
      </c>
      <c r="I95" s="301">
        <f t="shared" si="4"/>
        <v>52</v>
      </c>
      <c r="J95" s="302">
        <f t="shared" si="5"/>
        <v>1</v>
      </c>
      <c r="K95" s="303">
        <f t="shared" si="5"/>
        <v>0</v>
      </c>
      <c r="L95" s="304">
        <f t="shared" si="5"/>
        <v>0</v>
      </c>
      <c r="M95" s="305">
        <v>51552</v>
      </c>
      <c r="N95" s="310">
        <v>51552</v>
      </c>
      <c r="O95" s="311">
        <v>0</v>
      </c>
      <c r="P95" s="312">
        <v>0</v>
      </c>
      <c r="Q95"/>
      <c r="R95"/>
      <c r="S95"/>
      <c r="T95"/>
      <c r="U95"/>
      <c r="V95"/>
      <c r="W95"/>
      <c r="X95"/>
      <c r="Y95"/>
      <c r="Z95"/>
      <c r="AA95"/>
      <c r="AB95"/>
      <c r="AC95"/>
      <c r="AG95" s="7"/>
    </row>
    <row r="96" spans="1:38" s="6" customFormat="1" ht="17.25">
      <c r="A96" s="17"/>
      <c r="B96" s="296" t="s">
        <v>410</v>
      </c>
      <c r="C96" s="296" t="s">
        <v>716</v>
      </c>
      <c r="D96" s="313" t="s">
        <v>326</v>
      </c>
      <c r="E96" s="318">
        <v>44763</v>
      </c>
      <c r="F96" s="315" t="s">
        <v>53</v>
      </c>
      <c r="G96" s="320" t="s">
        <v>274</v>
      </c>
      <c r="H96" s="300">
        <v>0</v>
      </c>
      <c r="I96" s="301">
        <f t="shared" si="4"/>
        <v>94</v>
      </c>
      <c r="J96" s="302">
        <f t="shared" si="5"/>
        <v>0</v>
      </c>
      <c r="K96" s="303">
        <f t="shared" si="5"/>
        <v>0</v>
      </c>
      <c r="L96" s="304">
        <f t="shared" si="5"/>
        <v>0</v>
      </c>
      <c r="M96" s="305">
        <v>0</v>
      </c>
      <c r="N96" s="310">
        <v>0</v>
      </c>
      <c r="O96" s="311">
        <v>0</v>
      </c>
      <c r="P96" s="312">
        <v>0</v>
      </c>
      <c r="Q96"/>
      <c r="R96"/>
      <c r="S96"/>
      <c r="T96"/>
      <c r="U96"/>
      <c r="V96"/>
      <c r="W96"/>
      <c r="X96"/>
      <c r="Y96"/>
      <c r="Z96"/>
      <c r="AA96"/>
      <c r="AB96"/>
      <c r="AC96"/>
      <c r="AG96"/>
    </row>
    <row r="97" spans="1:33" s="6" customFormat="1">
      <c r="B97" s="296" t="s">
        <v>34</v>
      </c>
      <c r="C97" s="296" t="s">
        <v>105</v>
      </c>
      <c r="D97" s="321" t="s">
        <v>57</v>
      </c>
      <c r="E97" s="298">
        <v>41369</v>
      </c>
      <c r="F97" s="298" t="s">
        <v>45</v>
      </c>
      <c r="G97" s="299" t="s">
        <v>51</v>
      </c>
      <c r="H97" s="300">
        <v>102768</v>
      </c>
      <c r="I97" s="301">
        <f t="shared" si="4"/>
        <v>41</v>
      </c>
      <c r="J97" s="302">
        <f t="shared" si="5"/>
        <v>1</v>
      </c>
      <c r="K97" s="303">
        <f t="shared" si="5"/>
        <v>0</v>
      </c>
      <c r="L97" s="304">
        <f t="shared" si="5"/>
        <v>0</v>
      </c>
      <c r="M97" s="305">
        <v>102768</v>
      </c>
      <c r="N97" s="310">
        <v>102768</v>
      </c>
      <c r="O97" s="311">
        <v>0</v>
      </c>
      <c r="P97" s="312">
        <v>0</v>
      </c>
      <c r="Q97"/>
      <c r="R97"/>
      <c r="S97"/>
      <c r="T97"/>
      <c r="U97"/>
      <c r="V97"/>
      <c r="W97"/>
      <c r="X97"/>
      <c r="Y97"/>
      <c r="Z97"/>
      <c r="AA97"/>
      <c r="AB97"/>
      <c r="AC97"/>
      <c r="AG97"/>
    </row>
    <row r="98" spans="1:33" s="6" customFormat="1">
      <c r="B98" s="296" t="s">
        <v>139</v>
      </c>
      <c r="C98" s="296" t="s">
        <v>14</v>
      </c>
      <c r="D98" s="321" t="s">
        <v>74</v>
      </c>
      <c r="E98" s="298">
        <v>28625</v>
      </c>
      <c r="F98" s="298" t="s">
        <v>46</v>
      </c>
      <c r="G98" s="299" t="s">
        <v>47</v>
      </c>
      <c r="H98" s="300">
        <v>732141</v>
      </c>
      <c r="I98" s="301">
        <f t="shared" si="4"/>
        <v>10</v>
      </c>
      <c r="J98" s="302">
        <f t="shared" si="5"/>
        <v>0.50293181231484096</v>
      </c>
      <c r="K98" s="303">
        <f t="shared" si="5"/>
        <v>0</v>
      </c>
      <c r="L98" s="304">
        <f t="shared" si="5"/>
        <v>0.49706818768515898</v>
      </c>
      <c r="M98" s="305">
        <v>732141</v>
      </c>
      <c r="N98" s="310">
        <v>368217</v>
      </c>
      <c r="O98" s="311">
        <v>0</v>
      </c>
      <c r="P98" s="312">
        <v>363924</v>
      </c>
      <c r="Q98"/>
      <c r="R98"/>
      <c r="S98"/>
      <c r="T98"/>
      <c r="U98"/>
      <c r="V98"/>
      <c r="W98"/>
      <c r="X98"/>
      <c r="Y98"/>
      <c r="Z98"/>
      <c r="AA98"/>
      <c r="AB98"/>
      <c r="AC98"/>
      <c r="AG98"/>
    </row>
    <row r="99" spans="1:33" s="6" customFormat="1">
      <c r="B99" s="296" t="s">
        <v>152</v>
      </c>
      <c r="C99" s="296" t="s">
        <v>151</v>
      </c>
      <c r="D99" s="321" t="s">
        <v>74</v>
      </c>
      <c r="E99" s="298">
        <v>42230</v>
      </c>
      <c r="F99" s="298" t="s">
        <v>45</v>
      </c>
      <c r="G99" s="299" t="s">
        <v>47</v>
      </c>
      <c r="H99" s="300">
        <v>383638</v>
      </c>
      <c r="I99" s="301">
        <f t="shared" si="4"/>
        <v>21</v>
      </c>
      <c r="J99" s="302">
        <f t="shared" si="5"/>
        <v>1</v>
      </c>
      <c r="K99" s="303">
        <f t="shared" si="5"/>
        <v>0</v>
      </c>
      <c r="L99" s="304">
        <f t="shared" si="5"/>
        <v>0</v>
      </c>
      <c r="M99" s="305">
        <v>383638</v>
      </c>
      <c r="N99" s="310">
        <v>383638</v>
      </c>
      <c r="O99" s="311">
        <v>0</v>
      </c>
      <c r="P99" s="312">
        <v>0</v>
      </c>
      <c r="Q99"/>
      <c r="R99"/>
      <c r="S99"/>
      <c r="T99"/>
      <c r="U99"/>
      <c r="V99"/>
      <c r="W99"/>
      <c r="X99"/>
      <c r="Y99"/>
      <c r="Z99"/>
      <c r="AA99"/>
      <c r="AB99"/>
      <c r="AC99"/>
      <c r="AG99"/>
    </row>
    <row r="100" spans="1:33" s="6" customFormat="1">
      <c r="B100" s="296" t="s">
        <v>330</v>
      </c>
      <c r="C100" s="296" t="s">
        <v>153</v>
      </c>
      <c r="D100" s="321" t="s">
        <v>255</v>
      </c>
      <c r="E100" s="298">
        <v>41928</v>
      </c>
      <c r="F100" s="298" t="s">
        <v>50</v>
      </c>
      <c r="G100" s="299" t="s">
        <v>47</v>
      </c>
      <c r="H100" s="300">
        <v>32694</v>
      </c>
      <c r="I100" s="301">
        <f t="shared" si="4"/>
        <v>58</v>
      </c>
      <c r="J100" s="302">
        <f t="shared" si="5"/>
        <v>0</v>
      </c>
      <c r="K100" s="303">
        <f t="shared" si="5"/>
        <v>0.85556982932648196</v>
      </c>
      <c r="L100" s="304">
        <f t="shared" si="5"/>
        <v>0.14443017067351807</v>
      </c>
      <c r="M100" s="305">
        <v>32694</v>
      </c>
      <c r="N100" s="310">
        <v>0</v>
      </c>
      <c r="O100" s="311">
        <v>27972</v>
      </c>
      <c r="P100" s="312">
        <v>4722</v>
      </c>
      <c r="Q100"/>
      <c r="R100"/>
      <c r="S100"/>
      <c r="T100"/>
      <c r="U100"/>
      <c r="V100"/>
      <c r="W100"/>
      <c r="X100"/>
      <c r="Y100"/>
      <c r="Z100"/>
      <c r="AA100"/>
      <c r="AB100"/>
      <c r="AC100"/>
      <c r="AG100"/>
    </row>
    <row r="101" spans="1:33" s="6" customFormat="1">
      <c r="A101" s="49"/>
      <c r="B101" s="296" t="s">
        <v>30</v>
      </c>
      <c r="C101" s="296" t="s">
        <v>30</v>
      </c>
      <c r="D101" s="321" t="s">
        <v>106</v>
      </c>
      <c r="E101" s="298">
        <v>31335</v>
      </c>
      <c r="F101" s="298" t="s">
        <v>53</v>
      </c>
      <c r="G101" s="299" t="s">
        <v>47</v>
      </c>
      <c r="H101" s="300">
        <v>83036</v>
      </c>
      <c r="I101" s="301">
        <f t="shared" si="4"/>
        <v>45</v>
      </c>
      <c r="J101" s="302">
        <f t="shared" si="5"/>
        <v>5.6842815164506958E-3</v>
      </c>
      <c r="K101" s="303">
        <f t="shared" si="5"/>
        <v>0</v>
      </c>
      <c r="L101" s="304">
        <f t="shared" si="5"/>
        <v>0.99431571848354927</v>
      </c>
      <c r="M101" s="305">
        <v>83036</v>
      </c>
      <c r="N101" s="310">
        <v>472</v>
      </c>
      <c r="O101" s="311">
        <v>0</v>
      </c>
      <c r="P101" s="312">
        <v>82564</v>
      </c>
      <c r="Q101"/>
      <c r="R101"/>
      <c r="S101"/>
      <c r="T101"/>
      <c r="U101"/>
      <c r="V101"/>
      <c r="W101"/>
      <c r="X101"/>
      <c r="Y101"/>
      <c r="Z101"/>
      <c r="AA101"/>
      <c r="AB101"/>
      <c r="AC101"/>
      <c r="AG101"/>
    </row>
    <row r="102" spans="1:33" s="6" customFormat="1">
      <c r="B102" s="296" t="s">
        <v>405</v>
      </c>
      <c r="C102" s="296" t="s">
        <v>231</v>
      </c>
      <c r="D102" s="321" t="s">
        <v>188</v>
      </c>
      <c r="E102" s="298">
        <v>39244</v>
      </c>
      <c r="F102" s="298" t="s">
        <v>53</v>
      </c>
      <c r="G102" s="299" t="s">
        <v>47</v>
      </c>
      <c r="H102" s="300">
        <v>88555</v>
      </c>
      <c r="I102" s="301">
        <f t="shared" si="4"/>
        <v>44</v>
      </c>
      <c r="J102" s="302">
        <f t="shared" si="5"/>
        <v>0</v>
      </c>
      <c r="K102" s="303">
        <f t="shared" si="5"/>
        <v>0</v>
      </c>
      <c r="L102" s="304">
        <f t="shared" si="5"/>
        <v>1</v>
      </c>
      <c r="M102" s="305">
        <v>88555</v>
      </c>
      <c r="N102" s="310">
        <v>0</v>
      </c>
      <c r="O102" s="311">
        <v>0</v>
      </c>
      <c r="P102" s="312">
        <v>88555</v>
      </c>
      <c r="Q102"/>
      <c r="R102"/>
      <c r="S102"/>
      <c r="T102"/>
      <c r="U102"/>
      <c r="V102"/>
      <c r="W102"/>
      <c r="X102"/>
      <c r="Y102"/>
      <c r="Z102"/>
      <c r="AA102"/>
      <c r="AB102"/>
      <c r="AC102"/>
      <c r="AG102"/>
    </row>
    <row r="103" spans="1:33" s="6" customFormat="1">
      <c r="B103" s="325" t="s">
        <v>108</v>
      </c>
      <c r="C103" s="325" t="s">
        <v>108</v>
      </c>
      <c r="D103" s="326" t="s">
        <v>57</v>
      </c>
      <c r="E103" s="327">
        <v>35444</v>
      </c>
      <c r="F103" s="327" t="s">
        <v>45</v>
      </c>
      <c r="G103" s="328" t="s">
        <v>51</v>
      </c>
      <c r="H103" s="329">
        <v>103460</v>
      </c>
      <c r="I103" s="330">
        <f t="shared" si="4"/>
        <v>40</v>
      </c>
      <c r="J103" s="331">
        <f t="shared" si="5"/>
        <v>0.97654165861202402</v>
      </c>
      <c r="K103" s="332">
        <f t="shared" si="5"/>
        <v>0</v>
      </c>
      <c r="L103" s="333">
        <f t="shared" si="5"/>
        <v>2.345834138797603E-2</v>
      </c>
      <c r="M103" s="334">
        <v>103460</v>
      </c>
      <c r="N103" s="335">
        <v>101033</v>
      </c>
      <c r="O103" s="336">
        <v>0</v>
      </c>
      <c r="P103" s="337">
        <v>2427</v>
      </c>
      <c r="Q103"/>
      <c r="R103"/>
      <c r="S103"/>
      <c r="T103"/>
      <c r="U103"/>
      <c r="V103"/>
      <c r="W103"/>
      <c r="X103"/>
      <c r="Y103"/>
      <c r="Z103"/>
      <c r="AA103"/>
      <c r="AB103"/>
      <c r="AC103"/>
      <c r="AG103"/>
    </row>
    <row r="104" spans="1:33" s="6" customFormat="1">
      <c r="B104"/>
      <c r="C104"/>
      <c r="D104"/>
      <c r="E104"/>
      <c r="F104" s="289"/>
      <c r="G104"/>
      <c r="H104"/>
      <c r="I104"/>
      <c r="J104"/>
      <c r="K104"/>
      <c r="L104"/>
      <c r="M104"/>
      <c r="N104"/>
      <c r="O104"/>
      <c r="P104"/>
      <c r="Q104"/>
      <c r="R104"/>
      <c r="S104"/>
      <c r="T104"/>
      <c r="U104"/>
      <c r="V104"/>
      <c r="W104"/>
      <c r="X104"/>
      <c r="Y104"/>
      <c r="Z104"/>
      <c r="AA104"/>
      <c r="AB104"/>
      <c r="AC104"/>
      <c r="AG104"/>
    </row>
    <row r="105" spans="1:33" s="6" customFormat="1" ht="89.65" customHeight="1">
      <c r="B105" s="586" t="s">
        <v>717</v>
      </c>
      <c r="C105" s="586"/>
      <c r="D105" s="586"/>
      <c r="E105" s="586"/>
      <c r="F105" s="586"/>
      <c r="G105" s="586"/>
      <c r="H105" s="339"/>
      <c r="I105" s="339"/>
      <c r="J105" s="339"/>
      <c r="K105" s="339"/>
      <c r="L105" s="339"/>
      <c r="M105" s="339"/>
      <c r="Q105"/>
      <c r="R105"/>
      <c r="S105"/>
      <c r="T105"/>
      <c r="U105"/>
      <c r="V105"/>
      <c r="W105"/>
      <c r="X105"/>
      <c r="Y105"/>
      <c r="Z105"/>
      <c r="AA105"/>
      <c r="AB105"/>
      <c r="AC105"/>
    </row>
    <row r="106" spans="1:33" s="6" customFormat="1" ht="19.149999999999999" customHeight="1">
      <c r="Q106"/>
      <c r="R106"/>
      <c r="S106"/>
      <c r="T106"/>
      <c r="U106"/>
      <c r="V106"/>
      <c r="W106"/>
      <c r="X106"/>
      <c r="Y106"/>
      <c r="Z106"/>
      <c r="AA106"/>
      <c r="AB106"/>
      <c r="AC106"/>
    </row>
    <row r="107" spans="1:33" s="293" customFormat="1" ht="213.75" customHeight="1">
      <c r="B107" s="568" t="s">
        <v>815</v>
      </c>
      <c r="C107" s="568"/>
      <c r="D107" s="568"/>
      <c r="E107" s="568"/>
      <c r="F107" s="568"/>
      <c r="G107" s="568"/>
      <c r="H107" s="22"/>
      <c r="I107" s="22"/>
      <c r="J107" s="22"/>
      <c r="K107" s="22"/>
      <c r="L107" s="22"/>
      <c r="M107" s="22"/>
      <c r="N107" s="22"/>
      <c r="Q107" s="56"/>
      <c r="R107" s="56"/>
      <c r="S107" s="56"/>
      <c r="T107" s="56"/>
      <c r="U107" s="56"/>
      <c r="V107" s="56"/>
      <c r="W107" s="56"/>
      <c r="X107" s="56"/>
      <c r="Y107" s="56"/>
      <c r="Z107" s="56"/>
      <c r="AA107" s="56"/>
      <c r="AB107" s="56"/>
      <c r="AC107" s="56"/>
    </row>
    <row r="108" spans="1:33" s="293" customFormat="1" ht="17.25">
      <c r="B108" s="79" t="s">
        <v>718</v>
      </c>
      <c r="Q108" s="50"/>
      <c r="R108" s="31"/>
      <c r="S108" s="31"/>
      <c r="T108" s="31"/>
      <c r="U108" s="31"/>
      <c r="V108" s="31"/>
      <c r="W108" s="31"/>
      <c r="X108" s="31"/>
      <c r="Y108" s="31"/>
      <c r="Z108" s="31"/>
      <c r="AA108" s="31"/>
      <c r="AB108" s="31"/>
      <c r="AC108" s="31"/>
    </row>
    <row r="109" spans="1:33" s="293" customFormat="1" ht="17.25">
      <c r="B109" s="79"/>
      <c r="Q109" s="50"/>
      <c r="R109" s="31"/>
      <c r="S109" s="31"/>
      <c r="T109" s="31"/>
      <c r="U109" s="31"/>
      <c r="V109" s="31"/>
      <c r="W109" s="31"/>
      <c r="X109" s="31"/>
      <c r="Y109" s="31"/>
      <c r="Z109" s="31"/>
      <c r="AA109" s="31"/>
      <c r="AB109" s="31"/>
      <c r="AC109" s="31"/>
    </row>
    <row r="110" spans="1:33" s="293" customFormat="1" ht="60" customHeight="1">
      <c r="B110" s="567" t="s">
        <v>745</v>
      </c>
      <c r="C110" s="567"/>
      <c r="D110" s="567"/>
      <c r="E110" s="567"/>
      <c r="F110" s="567"/>
      <c r="G110" s="567"/>
      <c r="Q110" s="56"/>
      <c r="R110" s="56"/>
      <c r="S110" s="56"/>
      <c r="T110" s="56"/>
      <c r="U110" s="56"/>
      <c r="V110" s="56"/>
      <c r="W110" s="56"/>
      <c r="X110" s="56"/>
      <c r="Y110" s="56"/>
      <c r="Z110" s="56"/>
      <c r="AA110" s="56"/>
      <c r="AB110" s="56"/>
      <c r="AC110" s="56"/>
    </row>
    <row r="111" spans="1:33" s="293" customFormat="1">
      <c r="B111" s="79" t="s">
        <v>406</v>
      </c>
      <c r="F111" s="315"/>
      <c r="Q111" s="56"/>
      <c r="R111" s="56"/>
      <c r="S111" s="56"/>
      <c r="T111" s="56"/>
      <c r="U111" s="56"/>
      <c r="V111" s="56"/>
      <c r="W111" s="56"/>
      <c r="X111" s="56"/>
      <c r="Y111" s="56"/>
      <c r="Z111" s="56"/>
      <c r="AA111" s="56"/>
      <c r="AB111" s="56"/>
      <c r="AC111" s="56"/>
    </row>
    <row r="112" spans="1:33" s="293" customFormat="1">
      <c r="B112" s="79" t="s">
        <v>270</v>
      </c>
      <c r="F112" s="56"/>
      <c r="Q112" s="56"/>
      <c r="R112" s="56"/>
      <c r="S112" s="56"/>
      <c r="T112" s="56"/>
      <c r="U112" s="56"/>
      <c r="V112" s="56"/>
      <c r="W112" s="56"/>
      <c r="X112" s="56"/>
      <c r="Y112" s="56"/>
      <c r="Z112" s="56"/>
      <c r="AA112" s="56"/>
      <c r="AB112" s="56"/>
      <c r="AC112" s="56"/>
    </row>
    <row r="113" spans="2:29" s="293" customFormat="1">
      <c r="B113" s="79" t="s">
        <v>407</v>
      </c>
      <c r="Q113" s="56"/>
      <c r="R113" s="56"/>
      <c r="S113" s="56"/>
      <c r="T113" s="56"/>
      <c r="U113" s="56"/>
      <c r="V113" s="56"/>
      <c r="W113" s="56"/>
      <c r="X113" s="56"/>
      <c r="Y113" s="56"/>
      <c r="Z113" s="56"/>
      <c r="AA113" s="56"/>
      <c r="AB113" s="56"/>
      <c r="AC113" s="56"/>
    </row>
    <row r="114" spans="2:29" s="293" customFormat="1" ht="14.45" customHeight="1">
      <c r="B114" s="79" t="s">
        <v>165</v>
      </c>
      <c r="G114" s="78"/>
      <c r="Q114" s="56"/>
      <c r="R114" s="56"/>
      <c r="S114" s="56"/>
      <c r="T114" s="56"/>
      <c r="U114" s="56"/>
      <c r="V114" s="56"/>
      <c r="W114" s="56"/>
      <c r="X114" s="56"/>
      <c r="Y114" s="56"/>
      <c r="Z114" s="56"/>
      <c r="AA114" s="56"/>
      <c r="AB114" s="56"/>
      <c r="AC114" s="56"/>
    </row>
    <row r="115" spans="2:29" s="293" customFormat="1" ht="14.45" customHeight="1">
      <c r="B115" s="79" t="s">
        <v>256</v>
      </c>
      <c r="G115" s="78"/>
      <c r="Q115" s="56"/>
      <c r="R115" s="56"/>
      <c r="S115" s="56"/>
      <c r="T115" s="56"/>
      <c r="U115" s="56"/>
      <c r="V115" s="56"/>
      <c r="W115" s="56"/>
      <c r="X115" s="56"/>
      <c r="Y115" s="56"/>
      <c r="Z115" s="56"/>
      <c r="AA115" s="56"/>
      <c r="AB115" s="56"/>
      <c r="AC115" s="56"/>
    </row>
    <row r="116" spans="2:29" s="293" customFormat="1">
      <c r="B116" s="79" t="s">
        <v>408</v>
      </c>
      <c r="G116" s="56"/>
      <c r="Q116" s="56"/>
      <c r="R116" s="56"/>
      <c r="S116" s="56"/>
      <c r="T116" s="56"/>
      <c r="U116" s="56"/>
      <c r="V116" s="56"/>
      <c r="W116" s="56"/>
      <c r="X116" s="56"/>
      <c r="Y116" s="56"/>
      <c r="Z116" s="56"/>
      <c r="AA116" s="56"/>
      <c r="AB116" s="56"/>
      <c r="AC116" s="56"/>
    </row>
    <row r="117" spans="2:29" s="6" customFormat="1">
      <c r="Q117"/>
      <c r="R117"/>
      <c r="S117"/>
      <c r="T117"/>
      <c r="U117"/>
      <c r="V117"/>
      <c r="W117"/>
      <c r="X117"/>
      <c r="Y117"/>
      <c r="Z117"/>
      <c r="AA117"/>
      <c r="AB117"/>
      <c r="AC117"/>
    </row>
    <row r="118" spans="2:29" s="6" customFormat="1">
      <c r="Q118"/>
      <c r="R118"/>
      <c r="S118"/>
      <c r="T118"/>
      <c r="U118"/>
      <c r="V118"/>
      <c r="W118"/>
      <c r="X118"/>
      <c r="Y118"/>
      <c r="Z118"/>
      <c r="AA118"/>
      <c r="AB118"/>
      <c r="AC118"/>
    </row>
    <row r="119" spans="2:29" s="6" customFormat="1">
      <c r="B119"/>
      <c r="Q119"/>
      <c r="R119"/>
      <c r="S119"/>
      <c r="T119"/>
      <c r="U119"/>
      <c r="V119"/>
      <c r="W119"/>
      <c r="X119"/>
      <c r="Y119"/>
      <c r="Z119"/>
      <c r="AA119"/>
      <c r="AB119"/>
      <c r="AC119"/>
    </row>
    <row r="120" spans="2:29" s="6" customFormat="1">
      <c r="B120"/>
      <c r="E120" s="13"/>
      <c r="F120" s="13"/>
      <c r="H120"/>
      <c r="L120" s="4"/>
      <c r="Q120"/>
      <c r="R120"/>
      <c r="S120"/>
      <c r="T120"/>
      <c r="U120"/>
      <c r="V120"/>
      <c r="W120"/>
      <c r="X120"/>
      <c r="Y120"/>
      <c r="Z120"/>
      <c r="AA120"/>
      <c r="AB120"/>
      <c r="AC120"/>
    </row>
    <row r="121" spans="2:29" s="6" customFormat="1">
      <c r="B121"/>
      <c r="E121" s="13"/>
      <c r="F121" s="13"/>
      <c r="Q121"/>
      <c r="R121"/>
      <c r="S121"/>
      <c r="T121"/>
      <c r="U121"/>
      <c r="V121"/>
      <c r="W121"/>
      <c r="X121"/>
      <c r="Y121"/>
      <c r="Z121"/>
      <c r="AA121"/>
      <c r="AB121"/>
      <c r="AC121"/>
    </row>
    <row r="122" spans="2:29" s="6" customFormat="1">
      <c r="B122"/>
      <c r="E122" s="13"/>
      <c r="F122" s="13"/>
      <c r="Q122"/>
      <c r="R122"/>
      <c r="S122"/>
      <c r="T122"/>
      <c r="U122"/>
      <c r="V122"/>
      <c r="W122"/>
      <c r="X122"/>
      <c r="Y122"/>
      <c r="Z122"/>
      <c r="AA122"/>
      <c r="AB122"/>
      <c r="AC122"/>
    </row>
    <row r="123" spans="2:29" s="6" customFormat="1">
      <c r="B123"/>
      <c r="E123" s="13"/>
      <c r="F123" s="13"/>
      <c r="Q123"/>
      <c r="R123"/>
      <c r="S123"/>
      <c r="T123"/>
      <c r="U123"/>
      <c r="V123"/>
      <c r="W123"/>
      <c r="X123"/>
      <c r="Y123"/>
      <c r="Z123"/>
      <c r="AA123"/>
      <c r="AB123"/>
      <c r="AC123"/>
    </row>
    <row r="124" spans="2:29" s="6" customFormat="1">
      <c r="B124"/>
      <c r="E124" s="13"/>
      <c r="F124" s="13"/>
      <c r="Q124"/>
      <c r="R124"/>
      <c r="S124"/>
      <c r="T124"/>
      <c r="U124"/>
      <c r="V124"/>
      <c r="W124"/>
      <c r="X124"/>
      <c r="Y124"/>
      <c r="Z124"/>
      <c r="AA124"/>
      <c r="AB124"/>
      <c r="AC124"/>
    </row>
    <row r="125" spans="2:29" s="6" customFormat="1">
      <c r="B125"/>
      <c r="E125" s="13"/>
      <c r="F125" s="13"/>
      <c r="Q125"/>
      <c r="R125"/>
      <c r="S125"/>
      <c r="T125"/>
      <c r="U125"/>
      <c r="V125"/>
      <c r="W125"/>
      <c r="X125"/>
      <c r="Y125"/>
      <c r="Z125"/>
      <c r="AA125"/>
      <c r="AB125"/>
      <c r="AC125"/>
    </row>
    <row r="126" spans="2:29" s="6" customFormat="1">
      <c r="B126"/>
      <c r="E126" s="13"/>
      <c r="F126" s="13"/>
      <c r="S126" s="13"/>
      <c r="T126" s="13"/>
      <c r="AA126" s="14"/>
      <c r="AB126" s="14"/>
      <c r="AC126" s="14"/>
    </row>
    <row r="127" spans="2:29" s="6" customFormat="1" ht="14.45" customHeight="1">
      <c r="B127"/>
      <c r="S127" s="13"/>
      <c r="T127" s="13"/>
      <c r="AA127" s="14"/>
      <c r="AB127" s="14"/>
      <c r="AC127" s="14"/>
    </row>
    <row r="128" spans="2:29" s="6" customFormat="1">
      <c r="B128"/>
      <c r="E128" s="13"/>
      <c r="F128" s="13"/>
      <c r="AA128" s="14"/>
      <c r="AB128" s="14"/>
      <c r="AC128" s="14"/>
    </row>
    <row r="129" spans="6:29" s="6" customFormat="1">
      <c r="F129" s="13"/>
      <c r="AA129" s="14"/>
      <c r="AB129" s="14"/>
      <c r="AC129" s="14"/>
    </row>
    <row r="130" spans="6:29" s="6" customFormat="1">
      <c r="F130" s="13"/>
      <c r="AA130" s="14"/>
      <c r="AB130" s="14"/>
      <c r="AC130" s="14"/>
    </row>
    <row r="131" spans="6:29" s="6" customFormat="1">
      <c r="F131" s="13"/>
      <c r="AA131" s="14"/>
      <c r="AB131" s="14"/>
      <c r="AC131" s="14"/>
    </row>
    <row r="132" spans="6:29" s="6" customFormat="1">
      <c r="F132" s="13"/>
      <c r="AA132" s="14"/>
      <c r="AB132" s="14"/>
      <c r="AC132" s="14"/>
    </row>
    <row r="133" spans="6:29" s="6" customFormat="1">
      <c r="F133" s="13"/>
      <c r="AA133" s="14"/>
      <c r="AB133" s="14"/>
      <c r="AC133" s="14"/>
    </row>
    <row r="134" spans="6:29" s="6" customFormat="1">
      <c r="F134" s="13"/>
      <c r="AA134" s="14"/>
      <c r="AB134" s="14"/>
      <c r="AC134" s="14"/>
    </row>
    <row r="135" spans="6:29" s="6" customFormat="1">
      <c r="F135" s="13"/>
      <c r="AA135" s="14"/>
      <c r="AB135" s="14"/>
      <c r="AC135" s="14"/>
    </row>
    <row r="136" spans="6:29" s="6" customFormat="1">
      <c r="F136" s="13"/>
      <c r="AA136" s="14"/>
      <c r="AB136" s="14"/>
      <c r="AC136" s="14"/>
    </row>
    <row r="137" spans="6:29" s="6" customFormat="1">
      <c r="F137" s="13"/>
      <c r="AA137" s="14"/>
      <c r="AB137" s="14"/>
      <c r="AC137" s="14"/>
    </row>
    <row r="138" spans="6:29" s="6" customFormat="1">
      <c r="F138" s="13"/>
      <c r="AA138" s="14"/>
      <c r="AB138" s="14"/>
      <c r="AC138" s="14"/>
    </row>
    <row r="139" spans="6:29" s="6" customFormat="1">
      <c r="F139" s="13"/>
      <c r="AA139" s="14"/>
      <c r="AB139" s="14"/>
      <c r="AC139" s="14"/>
    </row>
    <row r="140" spans="6:29" s="6" customFormat="1">
      <c r="F140" s="13"/>
      <c r="AA140" s="14"/>
      <c r="AB140" s="14"/>
      <c r="AC140" s="14"/>
    </row>
    <row r="141" spans="6:29" s="6" customFormat="1">
      <c r="F141" s="13"/>
      <c r="AA141" s="14"/>
      <c r="AB141" s="14"/>
      <c r="AC141" s="14"/>
    </row>
    <row r="142" spans="6:29" s="6" customFormat="1">
      <c r="F142" s="13"/>
      <c r="AA142" s="14"/>
      <c r="AB142" s="14"/>
      <c r="AC142" s="14"/>
    </row>
    <row r="143" spans="6:29" s="6" customFormat="1">
      <c r="F143" s="13"/>
      <c r="AA143" s="14"/>
      <c r="AB143" s="14"/>
      <c r="AC143" s="14"/>
    </row>
    <row r="144" spans="6:29" s="6" customFormat="1">
      <c r="F144" s="13"/>
      <c r="AA144" s="14"/>
      <c r="AB144" s="14"/>
      <c r="AC144" s="14"/>
    </row>
    <row r="145" spans="6:29" s="6" customFormat="1">
      <c r="F145" s="13"/>
      <c r="S145" s="13"/>
      <c r="T145" s="13"/>
      <c r="AA145" s="14"/>
      <c r="AB145" s="14"/>
      <c r="AC145" s="14"/>
    </row>
    <row r="146" spans="6:29" s="6" customFormat="1">
      <c r="F146" s="13"/>
      <c r="S146" s="13"/>
      <c r="T146" s="13"/>
      <c r="AA146" s="14"/>
      <c r="AB146" s="14"/>
      <c r="AC146" s="14"/>
    </row>
    <row r="147" spans="6:29" s="6" customFormat="1">
      <c r="F147" s="13"/>
      <c r="S147" s="13"/>
      <c r="T147" s="13"/>
      <c r="AA147" s="14"/>
      <c r="AB147" s="14"/>
      <c r="AC147" s="14"/>
    </row>
    <row r="148" spans="6:29" s="6" customFormat="1">
      <c r="F148" s="13"/>
      <c r="S148" s="13"/>
      <c r="T148" s="13"/>
      <c r="AA148" s="14"/>
      <c r="AB148" s="14"/>
      <c r="AC148" s="14"/>
    </row>
  </sheetData>
  <mergeCells count="6">
    <mergeCell ref="H4:M4"/>
    <mergeCell ref="J5:L5"/>
    <mergeCell ref="N5:P5"/>
    <mergeCell ref="B107:G107"/>
    <mergeCell ref="B110:G110"/>
    <mergeCell ref="B105:G105"/>
  </mergeCells>
  <hyperlinks>
    <hyperlink ref="B115" r:id="rId1" xr:uid="{B2675C09-60DF-43C1-BEA0-7815555FA1E6}"/>
    <hyperlink ref="B116" r:id="rId2" display="https://www.calhealthplans.org/about-us/membership-directories-annual-reports/" xr:uid="{350517AD-AC03-4B8B-B653-475100BD5BD1}"/>
    <hyperlink ref="B114" r:id="rId3" location="top " xr:uid="{620D55F7-F61B-4790-A5E3-3DE043C94B0D}"/>
    <hyperlink ref="B108" r:id="rId4" display="2023 Edition –California Health Insurers, Enrollment: Data File" xr:uid="{ECD6FF27-4F70-4E5C-986D-3BC85D59B9C4}"/>
    <hyperlink ref="B111" r:id="rId5" xr:uid="{D12E81BE-D315-49AF-9AA4-2A2A8CCA8354}"/>
    <hyperlink ref="B112" r:id="rId6" xr:uid="{981E1A9B-D87E-4E74-9C0F-DC425F88BFC5}"/>
    <hyperlink ref="B113" r:id="rId7" xr:uid="{FF156401-F08B-494A-AFC1-C741EAFB0AD3}"/>
  </hyperlinks>
  <pageMargins left="0.2" right="0.2" top="0.5" bottom="0.75" header="0.3" footer="0.3"/>
  <pageSetup orientation="landscape" r:id="rId8"/>
  <headerFooter>
    <oddFooter>&amp;L&amp;8California Health Care Foundation&amp;R&amp;8Companion Data File
California Health Insurers, 2019 ed.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E4FB05-ED5D-467D-971D-A41D6C162ED4}">
  <sheetPr>
    <tabColor theme="6"/>
  </sheetPr>
  <dimension ref="A1:AB19"/>
  <sheetViews>
    <sheetView zoomScaleNormal="100" workbookViewId="0">
      <selection activeCell="B14" sqref="B14:D14"/>
    </sheetView>
  </sheetViews>
  <sheetFormatPr defaultRowHeight="15"/>
  <cols>
    <col min="1" max="1" width="2.85546875" customWidth="1"/>
    <col min="2" max="2" width="53" customWidth="1"/>
    <col min="3" max="3" width="29.85546875" customWidth="1"/>
    <col min="4" max="9" width="14.28515625" customWidth="1"/>
    <col min="10" max="10" width="13.28515625" customWidth="1"/>
    <col min="13" max="13" width="10" bestFit="1" customWidth="1"/>
    <col min="15" max="16" width="8.85546875" style="16"/>
    <col min="17" max="17" width="10.7109375" style="16" bestFit="1" customWidth="1"/>
    <col min="18" max="18" width="8.85546875" style="16"/>
  </cols>
  <sheetData>
    <row r="1" spans="1:28" s="9" customFormat="1" ht="18.75">
      <c r="A1" s="1" t="s">
        <v>721</v>
      </c>
      <c r="O1" s="374"/>
      <c r="P1" s="374"/>
      <c r="Q1" s="374"/>
      <c r="R1" s="374"/>
    </row>
    <row r="2" spans="1:28">
      <c r="B2" s="3"/>
    </row>
    <row r="3" spans="1:28">
      <c r="B3" s="3"/>
    </row>
    <row r="4" spans="1:28">
      <c r="F4" s="587" t="s">
        <v>121</v>
      </c>
      <c r="G4" s="588"/>
      <c r="H4" s="589"/>
      <c r="O4" s="27" t="s">
        <v>291</v>
      </c>
      <c r="P4" s="28"/>
      <c r="Q4" s="28"/>
      <c r="R4" s="29"/>
    </row>
    <row r="5" spans="1:28" ht="45" customHeight="1">
      <c r="B5" s="535" t="s">
        <v>720</v>
      </c>
      <c r="C5" s="534" t="s">
        <v>361</v>
      </c>
      <c r="D5" s="529" t="s">
        <v>177</v>
      </c>
      <c r="E5" s="533" t="s">
        <v>719</v>
      </c>
      <c r="F5" s="530" t="s">
        <v>8</v>
      </c>
      <c r="G5" s="531" t="s">
        <v>133</v>
      </c>
      <c r="H5" s="532" t="s">
        <v>178</v>
      </c>
      <c r="O5" s="357" t="s">
        <v>292</v>
      </c>
      <c r="P5" s="358" t="s">
        <v>293</v>
      </c>
      <c r="Q5" s="359" t="s">
        <v>294</v>
      </c>
      <c r="R5" s="360" t="s">
        <v>295</v>
      </c>
      <c r="AB5" s="6"/>
    </row>
    <row r="6" spans="1:28">
      <c r="B6" s="343" t="s">
        <v>110</v>
      </c>
      <c r="C6" s="56" t="s">
        <v>296</v>
      </c>
      <c r="D6" s="324">
        <v>60054</v>
      </c>
      <c r="E6" s="340">
        <v>2604.2137680000001</v>
      </c>
      <c r="F6" s="344">
        <v>348449</v>
      </c>
      <c r="G6" s="345">
        <v>748370</v>
      </c>
      <c r="H6" s="346">
        <v>1096819</v>
      </c>
      <c r="I6" s="56"/>
      <c r="J6" s="347"/>
      <c r="O6" s="361" t="s">
        <v>0</v>
      </c>
      <c r="P6" s="362"/>
      <c r="Q6" s="363"/>
      <c r="R6" s="364"/>
    </row>
    <row r="7" spans="1:28">
      <c r="B7" s="343" t="s">
        <v>179</v>
      </c>
      <c r="C7" s="56" t="s">
        <v>297</v>
      </c>
      <c r="D7" s="324">
        <v>62825</v>
      </c>
      <c r="E7" s="341">
        <v>1826.4669610000001</v>
      </c>
      <c r="F7" s="348">
        <v>83095</v>
      </c>
      <c r="G7" s="349">
        <v>2678850</v>
      </c>
      <c r="H7" s="350">
        <v>2761945</v>
      </c>
      <c r="I7" s="56"/>
      <c r="J7" s="347"/>
      <c r="O7" s="365" t="s">
        <v>298</v>
      </c>
      <c r="P7" s="366"/>
      <c r="Q7" s="367"/>
      <c r="R7" s="368"/>
    </row>
    <row r="8" spans="1:28">
      <c r="B8" s="343" t="s">
        <v>180</v>
      </c>
      <c r="C8" s="56" t="s">
        <v>271</v>
      </c>
      <c r="D8" s="324">
        <v>67369</v>
      </c>
      <c r="E8" s="341">
        <v>1793.622852</v>
      </c>
      <c r="F8" s="348">
        <v>159513</v>
      </c>
      <c r="G8" s="349">
        <v>800783</v>
      </c>
      <c r="H8" s="350">
        <v>960296</v>
      </c>
      <c r="I8" s="56"/>
      <c r="J8" s="347"/>
      <c r="O8" s="365" t="s">
        <v>299</v>
      </c>
      <c r="P8" s="366"/>
      <c r="Q8" s="367"/>
      <c r="R8" s="368"/>
    </row>
    <row r="9" spans="1:28" ht="17.25">
      <c r="B9" s="343" t="s">
        <v>722</v>
      </c>
      <c r="C9" s="56" t="s">
        <v>272</v>
      </c>
      <c r="D9" s="324">
        <v>71420</v>
      </c>
      <c r="E9" s="341">
        <v>1711.698236</v>
      </c>
      <c r="F9" s="348">
        <v>128527</v>
      </c>
      <c r="G9" s="349"/>
      <c r="H9" s="350">
        <v>128527</v>
      </c>
      <c r="I9" s="56"/>
      <c r="J9" s="347"/>
      <c r="O9" s="369">
        <v>2022</v>
      </c>
      <c r="P9" s="370">
        <v>14940</v>
      </c>
      <c r="Q9" s="371"/>
      <c r="R9" s="372">
        <v>14940</v>
      </c>
    </row>
    <row r="10" spans="1:28" ht="17.25">
      <c r="B10" s="351" t="s">
        <v>723</v>
      </c>
      <c r="C10" s="352" t="s">
        <v>301</v>
      </c>
      <c r="D10" s="353">
        <v>79413</v>
      </c>
      <c r="E10" s="342">
        <v>2302.0016949999999</v>
      </c>
      <c r="F10" s="354">
        <v>122348</v>
      </c>
      <c r="G10" s="355">
        <v>594038</v>
      </c>
      <c r="H10" s="356">
        <v>716386</v>
      </c>
      <c r="I10" s="56"/>
      <c r="J10" s="347"/>
      <c r="O10" s="365" t="s">
        <v>302</v>
      </c>
      <c r="P10" s="366"/>
      <c r="Q10" s="367"/>
      <c r="R10" s="368"/>
    </row>
    <row r="11" spans="1:28">
      <c r="B11" s="56"/>
      <c r="C11" s="56"/>
      <c r="D11" s="324"/>
      <c r="E11" s="557"/>
      <c r="F11" s="349"/>
      <c r="G11" s="349"/>
      <c r="H11" s="349"/>
      <c r="I11" s="56"/>
      <c r="J11" s="347"/>
      <c r="O11" s="558"/>
      <c r="P11" s="559"/>
      <c r="Q11" s="560"/>
      <c r="R11" s="561"/>
    </row>
    <row r="12" spans="1:28">
      <c r="B12" s="56" t="s">
        <v>257</v>
      </c>
      <c r="C12" s="56"/>
      <c r="D12" s="56"/>
      <c r="E12" s="56"/>
      <c r="F12" s="56"/>
      <c r="G12" s="56"/>
      <c r="H12" s="56"/>
      <c r="I12" s="56"/>
      <c r="O12" s="369">
        <v>2022</v>
      </c>
      <c r="P12" s="370">
        <v>159513</v>
      </c>
      <c r="Q12" s="371">
        <v>800783</v>
      </c>
      <c r="R12" s="372">
        <v>960296</v>
      </c>
    </row>
    <row r="13" spans="1:28">
      <c r="B13" s="56"/>
      <c r="C13" s="56"/>
      <c r="D13" s="56"/>
      <c r="E13" s="56"/>
      <c r="F13" s="56"/>
      <c r="G13" s="56"/>
      <c r="H13" s="56"/>
      <c r="I13" s="56"/>
      <c r="O13" s="369">
        <v>2022</v>
      </c>
      <c r="P13" s="370">
        <v>91513</v>
      </c>
      <c r="Q13" s="371"/>
      <c r="R13" s="372">
        <v>91513</v>
      </c>
    </row>
    <row r="14" spans="1:28" ht="62.65" customHeight="1">
      <c r="B14" s="567" t="s">
        <v>724</v>
      </c>
      <c r="C14" s="567"/>
      <c r="D14" s="567"/>
      <c r="E14" s="293"/>
      <c r="F14" s="293"/>
      <c r="G14" s="293"/>
      <c r="H14" s="293"/>
      <c r="I14" s="56"/>
      <c r="O14" s="365" t="s">
        <v>304</v>
      </c>
      <c r="P14" s="366"/>
      <c r="Q14" s="367"/>
      <c r="R14" s="368"/>
    </row>
    <row r="15" spans="1:28">
      <c r="B15" s="293"/>
      <c r="C15" s="293"/>
      <c r="D15" s="293"/>
      <c r="E15" s="293"/>
      <c r="F15" s="293"/>
      <c r="G15" s="293"/>
      <c r="H15" s="293"/>
      <c r="I15" s="56"/>
      <c r="O15" s="369">
        <v>2022</v>
      </c>
      <c r="P15" s="370">
        <v>6495</v>
      </c>
      <c r="Q15" s="371">
        <v>149514</v>
      </c>
      <c r="R15" s="372">
        <v>156009</v>
      </c>
    </row>
    <row r="16" spans="1:28" ht="46.9" customHeight="1">
      <c r="B16" s="567" t="s">
        <v>725</v>
      </c>
      <c r="C16" s="567"/>
      <c r="D16" s="567"/>
      <c r="E16" s="293"/>
      <c r="F16" s="293"/>
      <c r="G16" s="293"/>
      <c r="H16" s="293"/>
      <c r="I16" s="293"/>
      <c r="O16" s="373">
        <v>2022</v>
      </c>
      <c r="P16" s="370">
        <v>128527</v>
      </c>
      <c r="Q16" s="371"/>
      <c r="R16" s="372">
        <v>128527</v>
      </c>
    </row>
    <row r="17" spans="2:9">
      <c r="B17" s="79" t="s">
        <v>182</v>
      </c>
      <c r="C17" s="56"/>
      <c r="D17" s="56"/>
      <c r="E17" s="56"/>
      <c r="F17" s="56"/>
      <c r="G17" s="56"/>
      <c r="H17" s="56"/>
      <c r="I17" s="56"/>
    </row>
    <row r="18" spans="2:9">
      <c r="B18" s="79" t="s">
        <v>183</v>
      </c>
      <c r="C18" s="56"/>
      <c r="D18" s="56"/>
      <c r="E18" s="56"/>
      <c r="F18" s="56"/>
      <c r="G18" s="56"/>
      <c r="H18" s="56"/>
      <c r="I18" s="56"/>
    </row>
    <row r="19" spans="2:9">
      <c r="B19" s="79" t="s">
        <v>184</v>
      </c>
      <c r="C19" s="56"/>
      <c r="D19" s="56"/>
      <c r="E19" s="56"/>
      <c r="F19" s="56"/>
      <c r="G19" s="56"/>
      <c r="H19" s="56"/>
      <c r="I19" s="56"/>
    </row>
  </sheetData>
  <mergeCells count="3">
    <mergeCell ref="F4:H4"/>
    <mergeCell ref="B14:D14"/>
    <mergeCell ref="B16:D16"/>
  </mergeCells>
  <hyperlinks>
    <hyperlink ref="B17" r:id="rId1" xr:uid="{8D933B52-8A44-43BC-8F86-D67E9AAFB444}"/>
    <hyperlink ref="B18" r:id="rId2" xr:uid="{46C122E4-F24F-4D9F-95EB-41EA824A0122}"/>
    <hyperlink ref="B19" r:id="rId3" xr:uid="{0510CE2C-AA95-4FFB-B962-C4166BF1146A}"/>
  </hyperlinks>
  <pageMargins left="0.7" right="0.7" top="0.75" bottom="0.75" header="0.3" footer="0.3"/>
  <pageSetup orientation="portrait"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010C7-9E30-442F-B5BE-C3B109CD5F45}">
  <sheetPr>
    <tabColor theme="6"/>
  </sheetPr>
  <dimension ref="A1:H29"/>
  <sheetViews>
    <sheetView topLeftCell="A10" zoomScaleNormal="100" workbookViewId="0">
      <selection activeCell="E11" sqref="E11"/>
    </sheetView>
  </sheetViews>
  <sheetFormatPr defaultRowHeight="15"/>
  <cols>
    <col min="1" max="1" width="2.85546875" customWidth="1"/>
    <col min="2" max="2" width="34" customWidth="1"/>
    <col min="3" max="3" width="16.42578125" style="289" customWidth="1"/>
    <col min="4" max="4" width="15.85546875" customWidth="1"/>
    <col min="5" max="5" width="73.85546875" customWidth="1"/>
    <col min="6" max="6" width="59.28515625" bestFit="1" customWidth="1"/>
    <col min="7" max="7" width="19.42578125" customWidth="1"/>
  </cols>
  <sheetData>
    <row r="1" spans="1:8" s="9" customFormat="1" ht="18.75">
      <c r="A1" s="30" t="s">
        <v>726</v>
      </c>
      <c r="C1" s="294"/>
      <c r="G1" s="376"/>
    </row>
    <row r="4" spans="1:8" ht="23.65" customHeight="1">
      <c r="B4" s="513" t="s">
        <v>157</v>
      </c>
      <c r="C4" s="512" t="s">
        <v>158</v>
      </c>
      <c r="D4" s="512" t="s">
        <v>159</v>
      </c>
      <c r="E4" s="512" t="s">
        <v>135</v>
      </c>
      <c r="F4" s="514" t="s">
        <v>307</v>
      </c>
      <c r="H4" s="17"/>
    </row>
    <row r="5" spans="1:8" s="56" customFormat="1">
      <c r="B5" s="515" t="s">
        <v>308</v>
      </c>
      <c r="C5" s="516">
        <v>44305</v>
      </c>
      <c r="D5" s="517" t="s">
        <v>309</v>
      </c>
      <c r="E5" s="518" t="s">
        <v>310</v>
      </c>
      <c r="F5" s="519" t="s">
        <v>162</v>
      </c>
      <c r="H5" s="57"/>
    </row>
    <row r="6" spans="1:8" s="56" customFormat="1">
      <c r="B6" s="520" t="s">
        <v>242</v>
      </c>
      <c r="C6" s="318">
        <v>44057</v>
      </c>
      <c r="D6" s="315" t="s">
        <v>243</v>
      </c>
      <c r="E6" s="31" t="s">
        <v>258</v>
      </c>
      <c r="F6" s="521" t="s">
        <v>289</v>
      </c>
      <c r="H6" s="57"/>
    </row>
    <row r="7" spans="1:8" s="56" customFormat="1" ht="60">
      <c r="B7" s="520" t="s">
        <v>279</v>
      </c>
      <c r="C7" s="315" t="s">
        <v>311</v>
      </c>
      <c r="D7" s="315" t="s">
        <v>78</v>
      </c>
      <c r="E7" s="31" t="s">
        <v>312</v>
      </c>
      <c r="F7" s="521" t="s">
        <v>259</v>
      </c>
      <c r="H7" s="57"/>
    </row>
    <row r="8" spans="1:8" s="56" customFormat="1">
      <c r="B8" s="520" t="s">
        <v>233</v>
      </c>
      <c r="C8" s="318">
        <v>44071</v>
      </c>
      <c r="D8" s="315" t="s">
        <v>246</v>
      </c>
      <c r="E8" s="31" t="s">
        <v>258</v>
      </c>
      <c r="F8" s="521" t="s">
        <v>313</v>
      </c>
      <c r="H8" s="57"/>
    </row>
    <row r="9" spans="1:8" s="56" customFormat="1" ht="30">
      <c r="B9" s="522" t="s">
        <v>728</v>
      </c>
      <c r="C9" s="318">
        <v>44410</v>
      </c>
      <c r="D9" s="315" t="s">
        <v>62</v>
      </c>
      <c r="E9" s="31" t="s">
        <v>314</v>
      </c>
      <c r="F9" s="521" t="s">
        <v>162</v>
      </c>
      <c r="H9" s="57"/>
    </row>
    <row r="10" spans="1:8" s="56" customFormat="1" ht="30">
      <c r="B10" s="520" t="s">
        <v>288</v>
      </c>
      <c r="C10" s="315" t="s">
        <v>311</v>
      </c>
      <c r="D10" s="315" t="s">
        <v>70</v>
      </c>
      <c r="E10" s="31" t="s">
        <v>315</v>
      </c>
      <c r="F10" s="521" t="s">
        <v>163</v>
      </c>
    </row>
    <row r="11" spans="1:8" s="56" customFormat="1" ht="30">
      <c r="B11" s="520" t="s">
        <v>316</v>
      </c>
      <c r="C11" s="318">
        <v>44000</v>
      </c>
      <c r="D11" s="315" t="s">
        <v>248</v>
      </c>
      <c r="E11" s="31" t="s">
        <v>258</v>
      </c>
      <c r="F11" s="521" t="s">
        <v>317</v>
      </c>
    </row>
    <row r="12" spans="1:8" s="56" customFormat="1">
      <c r="B12" s="520" t="s">
        <v>318</v>
      </c>
      <c r="C12" s="318">
        <v>44827</v>
      </c>
      <c r="D12" s="315" t="s">
        <v>106</v>
      </c>
      <c r="E12" s="31" t="s">
        <v>319</v>
      </c>
      <c r="F12" s="521" t="s">
        <v>163</v>
      </c>
    </row>
    <row r="13" spans="1:8" s="56" customFormat="1" ht="30">
      <c r="B13" s="520" t="s">
        <v>729</v>
      </c>
      <c r="C13" s="318">
        <v>44678</v>
      </c>
      <c r="D13" s="315" t="s">
        <v>243</v>
      </c>
      <c r="E13" s="31" t="s">
        <v>747</v>
      </c>
      <c r="F13" s="521" t="s">
        <v>162</v>
      </c>
    </row>
    <row r="14" spans="1:8" s="56" customFormat="1" ht="17.25">
      <c r="B14" s="520" t="s">
        <v>683</v>
      </c>
      <c r="C14" s="318">
        <v>43990</v>
      </c>
      <c r="D14" s="315" t="s">
        <v>19</v>
      </c>
      <c r="E14" s="31" t="s">
        <v>748</v>
      </c>
      <c r="F14" s="523" t="s">
        <v>162</v>
      </c>
    </row>
    <row r="15" spans="1:8" s="56" customFormat="1" ht="17.25">
      <c r="B15" s="520" t="s">
        <v>730</v>
      </c>
      <c r="C15" s="318">
        <v>44756</v>
      </c>
      <c r="D15" s="315" t="s">
        <v>320</v>
      </c>
      <c r="E15" s="31" t="s">
        <v>749</v>
      </c>
      <c r="F15" s="521" t="s">
        <v>754</v>
      </c>
    </row>
    <row r="16" spans="1:8" s="56" customFormat="1" ht="17.25">
      <c r="B16" s="522" t="s">
        <v>731</v>
      </c>
      <c r="C16" s="318">
        <v>44385</v>
      </c>
      <c r="D16" s="315" t="s">
        <v>77</v>
      </c>
      <c r="E16" s="31" t="s">
        <v>750</v>
      </c>
      <c r="F16" s="521" t="s">
        <v>162</v>
      </c>
    </row>
    <row r="17" spans="2:7" s="56" customFormat="1" ht="30">
      <c r="B17" s="520" t="s">
        <v>732</v>
      </c>
      <c r="C17" s="318">
        <v>43993</v>
      </c>
      <c r="D17" s="315" t="s">
        <v>251</v>
      </c>
      <c r="E17" s="31" t="s">
        <v>321</v>
      </c>
      <c r="F17" s="521" t="s">
        <v>162</v>
      </c>
    </row>
    <row r="18" spans="2:7" s="56" customFormat="1">
      <c r="B18" s="522" t="s">
        <v>322</v>
      </c>
      <c r="C18" s="318">
        <v>44265</v>
      </c>
      <c r="D18" s="315" t="s">
        <v>323</v>
      </c>
      <c r="E18" s="31" t="s">
        <v>324</v>
      </c>
      <c r="F18" s="521" t="s">
        <v>162</v>
      </c>
    </row>
    <row r="19" spans="2:7" s="56" customFormat="1" ht="30">
      <c r="B19" s="522" t="s">
        <v>695</v>
      </c>
      <c r="C19" s="318">
        <v>44312</v>
      </c>
      <c r="D19" s="315" t="s">
        <v>325</v>
      </c>
      <c r="E19" s="31" t="s">
        <v>751</v>
      </c>
      <c r="F19" s="521" t="s">
        <v>162</v>
      </c>
      <c r="G19" s="375"/>
    </row>
    <row r="20" spans="2:7" s="56" customFormat="1" ht="30">
      <c r="B20" s="520" t="s">
        <v>733</v>
      </c>
      <c r="C20" s="318">
        <v>44001</v>
      </c>
      <c r="D20" s="315" t="s">
        <v>253</v>
      </c>
      <c r="E20" s="31" t="s">
        <v>753</v>
      </c>
      <c r="F20" s="523" t="s">
        <v>162</v>
      </c>
    </row>
    <row r="21" spans="2:7" s="56" customFormat="1" ht="30">
      <c r="B21" s="524" t="s">
        <v>734</v>
      </c>
      <c r="C21" s="525">
        <v>44763</v>
      </c>
      <c r="D21" s="526" t="s">
        <v>326</v>
      </c>
      <c r="E21" s="527" t="s">
        <v>752</v>
      </c>
      <c r="F21" s="528" t="s">
        <v>162</v>
      </c>
    </row>
    <row r="22" spans="2:7" s="56" customFormat="1">
      <c r="B22" s="31"/>
      <c r="C22" s="318"/>
      <c r="D22" s="315"/>
      <c r="E22" s="31"/>
      <c r="F22" s="32"/>
    </row>
    <row r="23" spans="2:7" s="56" customFormat="1">
      <c r="B23" s="21" t="s">
        <v>327</v>
      </c>
      <c r="C23" s="324"/>
    </row>
    <row r="24" spans="2:7" s="56" customFormat="1">
      <c r="B24" s="21"/>
      <c r="C24" s="324"/>
    </row>
    <row r="25" spans="2:7" s="56" customFormat="1" ht="46.5" customHeight="1">
      <c r="B25" s="567" t="s">
        <v>727</v>
      </c>
      <c r="C25" s="567"/>
      <c r="D25" s="567"/>
      <c r="E25" s="567"/>
      <c r="G25" s="293"/>
    </row>
    <row r="26" spans="2:7" s="56" customFormat="1">
      <c r="B26" s="293"/>
      <c r="C26" s="315"/>
      <c r="D26" s="293"/>
      <c r="E26" s="293"/>
      <c r="G26" s="293"/>
    </row>
    <row r="27" spans="2:7" s="56" customFormat="1" ht="29.25" customHeight="1">
      <c r="B27" s="567" t="s">
        <v>755</v>
      </c>
      <c r="C27" s="567"/>
      <c r="D27" s="567"/>
      <c r="E27" s="567"/>
      <c r="G27" s="293"/>
    </row>
    <row r="28" spans="2:7" s="56" customFormat="1">
      <c r="B28" s="79" t="s">
        <v>164</v>
      </c>
      <c r="C28" s="324"/>
    </row>
    <row r="29" spans="2:7" s="56" customFormat="1">
      <c r="B29" s="79" t="s">
        <v>328</v>
      </c>
      <c r="C29" s="324"/>
    </row>
  </sheetData>
  <mergeCells count="2">
    <mergeCell ref="B25:E25"/>
    <mergeCell ref="B27:E27"/>
  </mergeCells>
  <hyperlinks>
    <hyperlink ref="B28" r:id="rId1" xr:uid="{3313441F-9A0D-47B1-9471-0EC46B8E72E6}"/>
    <hyperlink ref="B29" r:id="rId2" xr:uid="{A508D63F-73AB-4365-A7F8-61B6120D17D5}"/>
  </hyperlinks>
  <pageMargins left="0.7" right="0.7" top="0.75" bottom="0.75" header="0.3" footer="0.3"/>
  <pageSetup orientation="portrait"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DC1DB-A4A7-449A-B023-73FBC008DEAA}">
  <sheetPr>
    <tabColor theme="6"/>
  </sheetPr>
  <dimension ref="A1:Q112"/>
  <sheetViews>
    <sheetView topLeftCell="A95" zoomScaleNormal="100" workbookViewId="0">
      <selection activeCell="B108" sqref="B108:I108"/>
    </sheetView>
  </sheetViews>
  <sheetFormatPr defaultRowHeight="15"/>
  <cols>
    <col min="1" max="1" width="2.85546875" customWidth="1"/>
    <col min="2" max="2" width="30.42578125" customWidth="1"/>
    <col min="3" max="3" width="12.28515625" customWidth="1"/>
    <col min="4" max="4" width="11" bestFit="1" customWidth="1"/>
    <col min="5" max="5" width="14.85546875" bestFit="1" customWidth="1"/>
    <col min="6" max="6" width="10.7109375" customWidth="1"/>
    <col min="7" max="7" width="9.7109375" bestFit="1" customWidth="1"/>
    <col min="8" max="8" width="14.85546875" bestFit="1" customWidth="1"/>
    <col min="9" max="9" width="11.7109375" customWidth="1"/>
    <col min="10" max="10" width="14.42578125" customWidth="1"/>
    <col min="11" max="11" width="11.7109375" customWidth="1"/>
    <col min="12" max="12" width="9.140625" bestFit="1" customWidth="1"/>
    <col min="13" max="13" width="12.85546875" bestFit="1" customWidth="1"/>
    <col min="14" max="14" width="9.140625" bestFit="1" customWidth="1"/>
    <col min="15" max="15" width="13.5703125" customWidth="1"/>
    <col min="16" max="16" width="9.140625" bestFit="1" customWidth="1"/>
    <col min="18" max="18" width="12.85546875" customWidth="1"/>
  </cols>
  <sheetData>
    <row r="1" spans="1:17" s="1" customFormat="1" ht="18.75">
      <c r="A1" s="1" t="s">
        <v>740</v>
      </c>
    </row>
    <row r="2" spans="1:17">
      <c r="B2" s="17"/>
    </row>
    <row r="3" spans="1:17">
      <c r="B3" s="17"/>
      <c r="C3" s="17"/>
    </row>
    <row r="4" spans="1:17" s="6" customFormat="1">
      <c r="B4" s="51"/>
      <c r="C4" s="377"/>
      <c r="D4" s="378"/>
      <c r="E4" s="592" t="s">
        <v>411</v>
      </c>
      <c r="F4" s="593"/>
      <c r="G4" s="594"/>
      <c r="H4" s="590" t="s">
        <v>196</v>
      </c>
      <c r="I4" s="595"/>
      <c r="J4" s="590" t="s">
        <v>412</v>
      </c>
      <c r="K4" s="591"/>
      <c r="L4" s="595" t="s">
        <v>197</v>
      </c>
      <c r="M4" s="595"/>
      <c r="N4" s="591"/>
      <c r="O4" s="590" t="s">
        <v>198</v>
      </c>
      <c r="P4" s="591"/>
      <c r="Q4" s="52"/>
    </row>
    <row r="5" spans="1:17" ht="60">
      <c r="B5" s="379" t="s">
        <v>40</v>
      </c>
      <c r="C5" s="380" t="s">
        <v>413</v>
      </c>
      <c r="D5" s="381" t="s">
        <v>190</v>
      </c>
      <c r="E5" s="393" t="s">
        <v>195</v>
      </c>
      <c r="F5" s="382" t="s">
        <v>756</v>
      </c>
      <c r="G5" s="383" t="s">
        <v>194</v>
      </c>
      <c r="H5" s="394" t="s">
        <v>195</v>
      </c>
      <c r="I5" s="395" t="s">
        <v>756</v>
      </c>
      <c r="J5" s="396" t="s">
        <v>195</v>
      </c>
      <c r="K5" s="384" t="s">
        <v>414</v>
      </c>
      <c r="L5" s="395" t="s">
        <v>154</v>
      </c>
      <c r="M5" s="395" t="s">
        <v>191</v>
      </c>
      <c r="N5" s="383" t="s">
        <v>746</v>
      </c>
      <c r="O5" s="393" t="s">
        <v>195</v>
      </c>
      <c r="P5" s="383" t="s">
        <v>192</v>
      </c>
      <c r="Q5" s="385" t="s">
        <v>42</v>
      </c>
    </row>
    <row r="6" spans="1:17" ht="17.25">
      <c r="B6" s="397" t="s">
        <v>667</v>
      </c>
      <c r="C6" s="473">
        <v>44926</v>
      </c>
      <c r="D6" s="398">
        <v>2323</v>
      </c>
      <c r="E6" s="399">
        <v>-0.34766000000000002</v>
      </c>
      <c r="F6" s="489">
        <v>-1.5760060970558509</v>
      </c>
      <c r="G6" s="492">
        <v>-1.3434399567236589E-2</v>
      </c>
      <c r="H6" s="401">
        <v>25.878343000000001</v>
      </c>
      <c r="I6" s="489">
        <v>0.21833522662886384</v>
      </c>
      <c r="J6" s="402">
        <v>24.345631999999998</v>
      </c>
      <c r="K6" s="485">
        <v>0.27175480054732354</v>
      </c>
      <c r="L6" s="478">
        <v>0.96349999999999991</v>
      </c>
      <c r="M6" s="478">
        <v>6.5799999999999997E-2</v>
      </c>
      <c r="N6" s="479">
        <v>0.87801687809769902</v>
      </c>
      <c r="O6" s="387">
        <v>0.74654699999999996</v>
      </c>
      <c r="P6" s="475">
        <v>0.74654699999999996</v>
      </c>
      <c r="Q6" s="388" t="s">
        <v>53</v>
      </c>
    </row>
    <row r="7" spans="1:17" ht="17.25">
      <c r="B7" s="397" t="s">
        <v>668</v>
      </c>
      <c r="C7" s="473">
        <v>44926</v>
      </c>
      <c r="D7" s="398">
        <v>20147</v>
      </c>
      <c r="E7" s="403">
        <v>0.196935</v>
      </c>
      <c r="F7" s="489">
        <v>0.20974875606609741</v>
      </c>
      <c r="G7" s="492">
        <v>5.0210195197535759E-3</v>
      </c>
      <c r="H7" s="404">
        <v>39.222113999999998</v>
      </c>
      <c r="I7" s="489">
        <v>8.1271745223542399E-2</v>
      </c>
      <c r="J7" s="405">
        <v>34.837656000000003</v>
      </c>
      <c r="K7" s="486">
        <v>7.3868969430096632E-2</v>
      </c>
      <c r="L7" s="478">
        <v>0.97019999999999995</v>
      </c>
      <c r="M7" s="478">
        <v>0.1067</v>
      </c>
      <c r="N7" s="479">
        <v>1.3256161506201509</v>
      </c>
      <c r="O7" s="389">
        <v>2.5101559999999998</v>
      </c>
      <c r="P7" s="475">
        <v>0.18980445911435032</v>
      </c>
      <c r="Q7" s="388" t="s">
        <v>50</v>
      </c>
    </row>
    <row r="8" spans="1:17">
      <c r="B8" s="397" t="s">
        <v>172</v>
      </c>
      <c r="C8" s="473">
        <v>44926</v>
      </c>
      <c r="D8" s="398">
        <v>79750</v>
      </c>
      <c r="E8" s="403">
        <v>19.903697999999999</v>
      </c>
      <c r="F8" s="489">
        <v>1.4095591120281608</v>
      </c>
      <c r="G8" s="492">
        <v>3.771377763598853E-2</v>
      </c>
      <c r="H8" s="404">
        <v>527.75667799999997</v>
      </c>
      <c r="I8" s="489">
        <v>0.11354509260093221</v>
      </c>
      <c r="J8" s="405">
        <v>439.44738799999999</v>
      </c>
      <c r="K8" s="486">
        <v>6.6851911487709956E-2</v>
      </c>
      <c r="L8" s="478">
        <v>0.83530000000000004</v>
      </c>
      <c r="M8" s="478">
        <v>0.1208</v>
      </c>
      <c r="N8" s="479">
        <v>0.72085623023272272</v>
      </c>
      <c r="O8" s="389">
        <v>73.584170999999998</v>
      </c>
      <c r="P8" s="475">
        <v>2.3760678944711087</v>
      </c>
      <c r="Q8" s="388" t="s">
        <v>45</v>
      </c>
    </row>
    <row r="9" spans="1:17">
      <c r="B9" s="397" t="s">
        <v>363</v>
      </c>
      <c r="C9" s="473">
        <v>44926</v>
      </c>
      <c r="D9" s="398">
        <v>204398</v>
      </c>
      <c r="E9" s="403">
        <v>46.314917000000001</v>
      </c>
      <c r="F9" s="489">
        <v>6.2182862509395739E-2</v>
      </c>
      <c r="G9" s="492">
        <v>3.6383602564147764E-2</v>
      </c>
      <c r="H9" s="404">
        <v>1272.961272</v>
      </c>
      <c r="I9" s="489">
        <v>3.0605154321345657E-2</v>
      </c>
      <c r="J9" s="405">
        <v>1124.5988729999999</v>
      </c>
      <c r="K9" s="486">
        <v>3.3589634378531512E-2</v>
      </c>
      <c r="L9" s="478">
        <v>0.88950000000000007</v>
      </c>
      <c r="M9" s="478">
        <v>7.1500000000000008E-2</v>
      </c>
      <c r="N9" s="479">
        <v>0.61834312862189666</v>
      </c>
      <c r="O9" s="389">
        <v>141.22620000000001</v>
      </c>
      <c r="P9" s="475">
        <v>1.9515298952355522</v>
      </c>
      <c r="Q9" s="388" t="s">
        <v>45</v>
      </c>
    </row>
    <row r="10" spans="1:17" ht="17.25">
      <c r="B10" s="397" t="s">
        <v>669</v>
      </c>
      <c r="C10" s="473">
        <v>44742</v>
      </c>
      <c r="D10" s="398">
        <v>313137</v>
      </c>
      <c r="E10" s="403">
        <v>25.214257</v>
      </c>
      <c r="F10" s="489">
        <v>-33.969509986597366</v>
      </c>
      <c r="G10" s="492">
        <v>2.124877727127809E-2</v>
      </c>
      <c r="H10" s="404">
        <v>1186.621549</v>
      </c>
      <c r="I10" s="489">
        <v>0.10258179128828519</v>
      </c>
      <c r="J10" s="405">
        <v>1098.0994189999999</v>
      </c>
      <c r="K10" s="486">
        <v>7.3347900493056853E-2</v>
      </c>
      <c r="L10" s="478">
        <v>0.92689999999999995</v>
      </c>
      <c r="M10" s="478">
        <v>5.33E-2</v>
      </c>
      <c r="N10" s="479">
        <v>1.5709141322929625</v>
      </c>
      <c r="O10" s="389">
        <v>230.624302</v>
      </c>
      <c r="P10" s="475">
        <v>230.624302</v>
      </c>
      <c r="Q10" s="388" t="s">
        <v>50</v>
      </c>
    </row>
    <row r="11" spans="1:17">
      <c r="B11" s="397" t="s">
        <v>359</v>
      </c>
      <c r="C11" s="473">
        <v>44926</v>
      </c>
      <c r="D11" s="398">
        <v>23</v>
      </c>
      <c r="E11" s="403">
        <v>-0.52118299999999995</v>
      </c>
      <c r="F11" s="489">
        <v>-245.57203190990145</v>
      </c>
      <c r="G11" s="492">
        <v>-1.5981031871117297</v>
      </c>
      <c r="H11" s="404">
        <v>0.32612600000000003</v>
      </c>
      <c r="I11" s="489">
        <v>68.595817328211695</v>
      </c>
      <c r="J11" s="405">
        <v>0.45314900000000002</v>
      </c>
      <c r="K11" s="487" t="s">
        <v>274</v>
      </c>
      <c r="L11" s="478">
        <v>1.3896999999999999</v>
      </c>
      <c r="M11" s="478">
        <v>1.2085999999999999</v>
      </c>
      <c r="N11" s="479">
        <v>5.9986783434111404</v>
      </c>
      <c r="O11" s="389">
        <v>1.4838070000000001</v>
      </c>
      <c r="P11" s="475">
        <v>6.5853839960212712E-2</v>
      </c>
      <c r="Q11" s="388" t="s">
        <v>53</v>
      </c>
    </row>
    <row r="12" spans="1:17">
      <c r="B12" s="397" t="s">
        <v>143</v>
      </c>
      <c r="C12" s="473">
        <v>44926</v>
      </c>
      <c r="D12" s="398">
        <v>92994</v>
      </c>
      <c r="E12" s="403">
        <v>-55.179000000000002</v>
      </c>
      <c r="F12" s="489">
        <v>7.9339460446460286E-2</v>
      </c>
      <c r="G12" s="492">
        <v>-4.2119241172441486E-2</v>
      </c>
      <c r="H12" s="404">
        <v>1310.066337</v>
      </c>
      <c r="I12" s="489">
        <v>0.20019158320247776</v>
      </c>
      <c r="J12" s="405">
        <v>1138.6967609999999</v>
      </c>
      <c r="K12" s="486">
        <v>0.18638982906929738</v>
      </c>
      <c r="L12" s="478">
        <v>0.86959999999999993</v>
      </c>
      <c r="M12" s="478">
        <v>0.1729</v>
      </c>
      <c r="N12" s="479">
        <v>1.0311615139392123</v>
      </c>
      <c r="O12" s="389">
        <v>39.071852</v>
      </c>
      <c r="P12" s="475">
        <v>5.3661133711108855</v>
      </c>
      <c r="Q12" s="388" t="s">
        <v>53</v>
      </c>
    </row>
    <row r="13" spans="1:17" ht="17.25">
      <c r="B13" s="397" t="s">
        <v>670</v>
      </c>
      <c r="C13" s="473">
        <v>44926</v>
      </c>
      <c r="D13" s="398">
        <v>152813</v>
      </c>
      <c r="E13" s="403">
        <v>9.492521</v>
      </c>
      <c r="F13" s="489">
        <v>0.34732776916937658</v>
      </c>
      <c r="G13" s="492">
        <v>4.9621077977361205E-2</v>
      </c>
      <c r="H13" s="404">
        <v>191.30017699999999</v>
      </c>
      <c r="I13" s="489">
        <v>0.2831165295439152</v>
      </c>
      <c r="J13" s="405">
        <v>173.52310600000001</v>
      </c>
      <c r="K13" s="486">
        <v>0.28915963860521515</v>
      </c>
      <c r="L13" s="478">
        <v>0.90700000000000003</v>
      </c>
      <c r="M13" s="478">
        <v>2.8900000000000002E-2</v>
      </c>
      <c r="N13" s="479">
        <v>1.4587171620426627</v>
      </c>
      <c r="O13" s="389">
        <v>24.787631000000001</v>
      </c>
      <c r="P13" s="475">
        <v>24.787631000000001</v>
      </c>
      <c r="Q13" s="388" t="s">
        <v>50</v>
      </c>
    </row>
    <row r="14" spans="1:17" ht="17.25">
      <c r="B14" s="397" t="s">
        <v>671</v>
      </c>
      <c r="C14" s="473">
        <v>44742</v>
      </c>
      <c r="D14" s="398">
        <v>8922</v>
      </c>
      <c r="E14" s="403">
        <v>0.84504199999999996</v>
      </c>
      <c r="F14" s="489">
        <v>-1.6965052832863525</v>
      </c>
      <c r="G14" s="492">
        <v>3.3231561981175904E-2</v>
      </c>
      <c r="H14" s="404">
        <v>25.428898</v>
      </c>
      <c r="I14" s="489">
        <v>0.57785934713379949</v>
      </c>
      <c r="J14" s="405">
        <v>20.204425000000001</v>
      </c>
      <c r="K14" s="486">
        <v>0.34608877296702334</v>
      </c>
      <c r="L14" s="478">
        <v>0.79449999999999998</v>
      </c>
      <c r="M14" s="478">
        <v>0.1618</v>
      </c>
      <c r="N14" s="479">
        <v>1.5900268342963617</v>
      </c>
      <c r="O14" s="389">
        <v>3.3030949999999999</v>
      </c>
      <c r="P14" s="475">
        <v>1.8113486045169578E-2</v>
      </c>
      <c r="Q14" s="388" t="s">
        <v>45</v>
      </c>
    </row>
    <row r="15" spans="1:17">
      <c r="B15" s="397" t="s">
        <v>11</v>
      </c>
      <c r="C15" s="473">
        <v>44926</v>
      </c>
      <c r="D15" s="398">
        <v>3104922</v>
      </c>
      <c r="E15" s="403">
        <v>820.33</v>
      </c>
      <c r="F15" s="489">
        <v>-9.9496242942694324E-3</v>
      </c>
      <c r="G15" s="492">
        <v>4.7996512876321201E-2</v>
      </c>
      <c r="H15" s="404">
        <v>17091.45</v>
      </c>
      <c r="I15" s="489">
        <v>8.6667441913842402E-2</v>
      </c>
      <c r="J15" s="405">
        <v>14432.402</v>
      </c>
      <c r="K15" s="486">
        <v>0.10368584249560032</v>
      </c>
      <c r="L15" s="478">
        <v>0.86819999999999997</v>
      </c>
      <c r="M15" s="478">
        <v>9.8699999999999996E-2</v>
      </c>
      <c r="N15" s="479">
        <v>0.91979287177202096</v>
      </c>
      <c r="O15" s="389">
        <v>2281.9859999999999</v>
      </c>
      <c r="P15" s="475">
        <v>32.635699269196117</v>
      </c>
      <c r="Q15" s="388" t="s">
        <v>46</v>
      </c>
    </row>
    <row r="16" spans="1:17">
      <c r="B16" s="397" t="s">
        <v>25</v>
      </c>
      <c r="C16" s="473">
        <v>44926</v>
      </c>
      <c r="D16" s="398">
        <v>471461</v>
      </c>
      <c r="E16" s="403">
        <v>209.43071699999999</v>
      </c>
      <c r="F16" s="489">
        <v>0.49229332855603491</v>
      </c>
      <c r="G16" s="492">
        <v>3.0504875916946495E-2</v>
      </c>
      <c r="H16" s="404">
        <v>6865.4833269999999</v>
      </c>
      <c r="I16" s="489">
        <v>7.2398517647771971E-2</v>
      </c>
      <c r="J16" s="405">
        <v>5970.9022459999996</v>
      </c>
      <c r="K16" s="486">
        <v>5.6467213563549216E-2</v>
      </c>
      <c r="L16" s="478">
        <v>0.8751000000000001</v>
      </c>
      <c r="M16" s="478">
        <v>9.0399999999999994E-2</v>
      </c>
      <c r="N16" s="479">
        <v>0.58570244379523095</v>
      </c>
      <c r="O16" s="389">
        <v>844.68514300000004</v>
      </c>
      <c r="P16" s="475">
        <v>130.06163262170031</v>
      </c>
      <c r="Q16" s="388" t="s">
        <v>241</v>
      </c>
    </row>
    <row r="17" spans="2:17">
      <c r="B17" s="397" t="s">
        <v>54</v>
      </c>
      <c r="C17" s="473">
        <v>44926</v>
      </c>
      <c r="D17" s="398">
        <v>12184</v>
      </c>
      <c r="E17" s="403">
        <v>-13.847557</v>
      </c>
      <c r="F17" s="489">
        <v>0.20108224024963325</v>
      </c>
      <c r="G17" s="492">
        <v>-0.14915657059375045</v>
      </c>
      <c r="H17" s="404">
        <v>92.839067999999997</v>
      </c>
      <c r="I17" s="489">
        <v>0.14337015504964326</v>
      </c>
      <c r="J17" s="405">
        <v>81.181241</v>
      </c>
      <c r="K17" s="486">
        <v>0.15897530275375632</v>
      </c>
      <c r="L17" s="478">
        <v>1.0119</v>
      </c>
      <c r="M17" s="478">
        <v>0.2747</v>
      </c>
      <c r="N17" s="479">
        <v>1.6650211613865833</v>
      </c>
      <c r="O17" s="389">
        <v>10.320769</v>
      </c>
      <c r="P17" s="475">
        <v>10.320769</v>
      </c>
      <c r="Q17" s="388" t="s">
        <v>45</v>
      </c>
    </row>
    <row r="18" spans="2:17">
      <c r="B18" s="397" t="s">
        <v>242</v>
      </c>
      <c r="C18" s="473">
        <v>44926</v>
      </c>
      <c r="D18" s="398">
        <v>1699</v>
      </c>
      <c r="E18" s="403">
        <v>-3.119907</v>
      </c>
      <c r="F18" s="489">
        <v>-0.28919343605250009</v>
      </c>
      <c r="G18" s="492">
        <v>-0.12686866440887931</v>
      </c>
      <c r="H18" s="404">
        <v>24.591628</v>
      </c>
      <c r="I18" s="489">
        <v>1.4033446400655496</v>
      </c>
      <c r="J18" s="405">
        <v>17.775314999999999</v>
      </c>
      <c r="K18" s="486">
        <v>1.1369803578017155</v>
      </c>
      <c r="L18" s="478">
        <v>0.7228</v>
      </c>
      <c r="M18" s="478">
        <v>0.41049999999999998</v>
      </c>
      <c r="N18" s="479">
        <v>1.3393066664300306</v>
      </c>
      <c r="O18" s="389">
        <v>2.2730009999999998</v>
      </c>
      <c r="P18" s="475">
        <v>0.15608562690291505</v>
      </c>
      <c r="Q18" s="388" t="s">
        <v>53</v>
      </c>
    </row>
    <row r="19" spans="2:17">
      <c r="B19" s="397" t="s">
        <v>244</v>
      </c>
      <c r="C19" s="473">
        <v>44926</v>
      </c>
      <c r="D19" s="398">
        <v>976004</v>
      </c>
      <c r="E19" s="403">
        <v>340.71</v>
      </c>
      <c r="F19" s="489">
        <v>1.1248557797249681</v>
      </c>
      <c r="G19" s="492">
        <v>0.11296997878600791</v>
      </c>
      <c r="H19" s="404">
        <v>3015.9340000000002</v>
      </c>
      <c r="I19" s="489">
        <v>1.2503483074774481E-2</v>
      </c>
      <c r="J19" s="405">
        <v>2179.58</v>
      </c>
      <c r="K19" s="486">
        <v>-9.7034845014278295E-2</v>
      </c>
      <c r="L19" s="478">
        <v>0.73699999999999999</v>
      </c>
      <c r="M19" s="478">
        <v>0.1216</v>
      </c>
      <c r="N19" s="479">
        <v>1.5473781466211047</v>
      </c>
      <c r="O19" s="389">
        <v>679.23</v>
      </c>
      <c r="P19" s="475">
        <v>12.305281863293922</v>
      </c>
      <c r="Q19" s="388" t="s">
        <v>60</v>
      </c>
    </row>
    <row r="20" spans="2:17">
      <c r="B20" s="397" t="s">
        <v>12</v>
      </c>
      <c r="C20" s="473">
        <v>44926</v>
      </c>
      <c r="D20" s="398">
        <v>3634582</v>
      </c>
      <c r="E20" s="403">
        <v>-910.37300000000005</v>
      </c>
      <c r="F20" s="489">
        <v>-4.8430848593838389</v>
      </c>
      <c r="G20" s="492">
        <v>-4.2448071143286727E-2</v>
      </c>
      <c r="H20" s="404">
        <v>21446.745999999999</v>
      </c>
      <c r="I20" s="489">
        <v>2.5981162615419464E-2</v>
      </c>
      <c r="J20" s="405">
        <v>19955.707999999999</v>
      </c>
      <c r="K20" s="486">
        <v>0.10632562407052956</v>
      </c>
      <c r="L20" s="478">
        <v>0.98730000000000007</v>
      </c>
      <c r="M20" s="478">
        <v>0.12820000000000001</v>
      </c>
      <c r="N20" s="479">
        <v>1.1673314030952138</v>
      </c>
      <c r="O20" s="389">
        <v>4141.1899999999996</v>
      </c>
      <c r="P20" s="475">
        <v>120.87536485697606</v>
      </c>
      <c r="Q20" s="388" t="s">
        <v>46</v>
      </c>
    </row>
    <row r="21" spans="2:17">
      <c r="B21" s="397" t="s">
        <v>245</v>
      </c>
      <c r="C21" s="473">
        <v>44926</v>
      </c>
      <c r="D21" s="398">
        <v>501230</v>
      </c>
      <c r="E21" s="403">
        <v>117.578813</v>
      </c>
      <c r="F21" s="489">
        <v>-12.53538449674979</v>
      </c>
      <c r="G21" s="492">
        <v>6.5225921537950579E-2</v>
      </c>
      <c r="H21" s="404">
        <v>1802.639353</v>
      </c>
      <c r="I21" s="489">
        <v>3.5022556755053419E-2</v>
      </c>
      <c r="J21" s="405">
        <v>1626.557039</v>
      </c>
      <c r="K21" s="486">
        <v>1.5187396113467288E-2</v>
      </c>
      <c r="L21" s="478">
        <v>0.9123</v>
      </c>
      <c r="M21" s="478">
        <v>8.1099999999999992E-2</v>
      </c>
      <c r="N21" s="479">
        <v>1.2341767992336952</v>
      </c>
      <c r="O21" s="389">
        <v>554.018058</v>
      </c>
      <c r="P21" s="475">
        <v>554.018058</v>
      </c>
      <c r="Q21" s="388" t="s">
        <v>60</v>
      </c>
    </row>
    <row r="22" spans="2:17">
      <c r="B22" s="397" t="s">
        <v>225</v>
      </c>
      <c r="C22" s="473">
        <v>44804</v>
      </c>
      <c r="D22" s="406">
        <v>0</v>
      </c>
      <c r="E22" s="403">
        <v>-1.778</v>
      </c>
      <c r="F22" s="489">
        <v>-3.6314363143631435E-2</v>
      </c>
      <c r="G22" s="492">
        <v>-1.0775757575757576</v>
      </c>
      <c r="H22" s="404">
        <v>1.65</v>
      </c>
      <c r="I22" s="489">
        <v>1.8156996587030716</v>
      </c>
      <c r="J22" s="405">
        <v>1.204</v>
      </c>
      <c r="K22" s="486">
        <v>3.1517241379310343</v>
      </c>
      <c r="L22" s="478">
        <v>0.72959999999999992</v>
      </c>
      <c r="M22" s="478">
        <v>1.3478000000000001</v>
      </c>
      <c r="N22" s="479">
        <v>1.28</v>
      </c>
      <c r="O22" s="389">
        <v>0.28699999999999998</v>
      </c>
      <c r="P22" s="475">
        <v>2.1900196911003932E-2</v>
      </c>
      <c r="Q22" s="388" t="s">
        <v>53</v>
      </c>
    </row>
    <row r="23" spans="2:17" ht="17.25">
      <c r="B23" s="397" t="s">
        <v>673</v>
      </c>
      <c r="C23" s="473">
        <v>44926</v>
      </c>
      <c r="D23" s="398">
        <v>25010</v>
      </c>
      <c r="E23" s="403">
        <v>-21.841180000000001</v>
      </c>
      <c r="F23" s="489">
        <v>1.68622569521398</v>
      </c>
      <c r="G23" s="492">
        <v>-8.0136088970615457E-2</v>
      </c>
      <c r="H23" s="404">
        <v>272.55110999999999</v>
      </c>
      <c r="I23" s="489">
        <v>0.20239525158380353</v>
      </c>
      <c r="J23" s="405">
        <v>278.083505</v>
      </c>
      <c r="K23" s="486">
        <v>0.22780743298222023</v>
      </c>
      <c r="L23" s="478">
        <v>1.0224</v>
      </c>
      <c r="M23" s="478">
        <v>5.9800000000000006E-2</v>
      </c>
      <c r="N23" s="479">
        <v>1.8459158769233113</v>
      </c>
      <c r="O23" s="389">
        <v>28.614816999999999</v>
      </c>
      <c r="P23" s="475">
        <v>1.0284515769086686</v>
      </c>
      <c r="Q23" s="388" t="s">
        <v>53</v>
      </c>
    </row>
    <row r="24" spans="2:17">
      <c r="B24" s="397" t="s">
        <v>260</v>
      </c>
      <c r="C24" s="473">
        <v>44926</v>
      </c>
      <c r="D24" s="398">
        <v>241134</v>
      </c>
      <c r="E24" s="403">
        <v>54.096978</v>
      </c>
      <c r="F24" s="489">
        <v>-1.7395963333878559</v>
      </c>
      <c r="G24" s="492">
        <v>6.0003843943396237E-2</v>
      </c>
      <c r="H24" s="404">
        <v>901.55854099999999</v>
      </c>
      <c r="I24" s="489">
        <v>-0.1338160786014739</v>
      </c>
      <c r="J24" s="405">
        <v>672.23804199999995</v>
      </c>
      <c r="K24" s="486">
        <v>-0.22768056832710462</v>
      </c>
      <c r="L24" s="478">
        <v>0.81230000000000002</v>
      </c>
      <c r="M24" s="478">
        <v>0.17629999999999998</v>
      </c>
      <c r="N24" s="479">
        <v>1.1235049550026066</v>
      </c>
      <c r="O24" s="389">
        <v>116.929193</v>
      </c>
      <c r="P24" s="475">
        <v>0.17910328723353741</v>
      </c>
      <c r="Q24" s="388" t="s">
        <v>50</v>
      </c>
    </row>
    <row r="25" spans="2:17" ht="17.25">
      <c r="B25" s="407" t="s">
        <v>700</v>
      </c>
      <c r="C25" s="473">
        <v>44742</v>
      </c>
      <c r="D25" s="408">
        <v>914646</v>
      </c>
      <c r="E25" s="403">
        <v>110.68797499999999</v>
      </c>
      <c r="F25" s="489">
        <v>-0.60977200185118607</v>
      </c>
      <c r="G25" s="493">
        <v>2.6310555821553852E-2</v>
      </c>
      <c r="H25" s="404">
        <v>4206.9797289999997</v>
      </c>
      <c r="I25" s="489">
        <v>1.2684437513240681E-2</v>
      </c>
      <c r="J25" s="405">
        <v>3945.8486440000001</v>
      </c>
      <c r="K25" s="486">
        <v>5.8018855886419564E-2</v>
      </c>
      <c r="L25" s="478">
        <v>0.93340000000000001</v>
      </c>
      <c r="M25" s="478">
        <v>3.5699999999999996E-2</v>
      </c>
      <c r="N25" s="481">
        <v>1.506730281392646</v>
      </c>
      <c r="O25" s="389">
        <v>1419.2284870000001</v>
      </c>
      <c r="P25" s="476">
        <v>92.261919975442382</v>
      </c>
      <c r="Q25" s="390" t="s">
        <v>60</v>
      </c>
    </row>
    <row r="26" spans="2:17" ht="17.25">
      <c r="B26" s="407" t="s">
        <v>684</v>
      </c>
      <c r="C26" s="473">
        <v>44742</v>
      </c>
      <c r="D26" s="408">
        <v>407069</v>
      </c>
      <c r="E26" s="403">
        <v>9.1719010000000001</v>
      </c>
      <c r="F26" s="489">
        <v>-0.28799450448788771</v>
      </c>
      <c r="G26" s="493">
        <v>6.0446769200085005E-3</v>
      </c>
      <c r="H26" s="404">
        <v>1517.351733</v>
      </c>
      <c r="I26" s="489">
        <v>3.2865888451591663E-2</v>
      </c>
      <c r="J26" s="405">
        <v>1294.401756</v>
      </c>
      <c r="K26" s="486">
        <v>3.1895193009181033E-2</v>
      </c>
      <c r="L26" s="478">
        <v>0.85349999999999993</v>
      </c>
      <c r="M26" s="478">
        <v>3.1300000000000001E-2</v>
      </c>
      <c r="N26" s="481">
        <v>1.7753719207965359</v>
      </c>
      <c r="O26" s="389">
        <v>131.62651099999999</v>
      </c>
      <c r="P26" s="476">
        <v>131.62651099999999</v>
      </c>
      <c r="Q26" s="390" t="s">
        <v>60</v>
      </c>
    </row>
    <row r="27" spans="2:17" ht="17.25">
      <c r="B27" s="397" t="s">
        <v>672</v>
      </c>
      <c r="C27" s="473">
        <v>44926</v>
      </c>
      <c r="D27" s="398">
        <v>48089</v>
      </c>
      <c r="E27" s="403">
        <v>-39.634515</v>
      </c>
      <c r="F27" s="489">
        <v>1.4045626885081004</v>
      </c>
      <c r="G27" s="492">
        <v>-0.12648250212441986</v>
      </c>
      <c r="H27" s="404">
        <v>313.359669</v>
      </c>
      <c r="I27" s="489">
        <v>-2.995106036636468E-2</v>
      </c>
      <c r="J27" s="405">
        <v>322.29303099999998</v>
      </c>
      <c r="K27" s="486">
        <v>4.684776894539204E-2</v>
      </c>
      <c r="L27" s="478">
        <v>1.0446</v>
      </c>
      <c r="M27" s="478">
        <v>9.7899999999999987E-2</v>
      </c>
      <c r="N27" s="479">
        <v>1.0823360793976171</v>
      </c>
      <c r="O27" s="389">
        <v>9.5422709999999995</v>
      </c>
      <c r="P27" s="475">
        <v>2.1488987825804971E-2</v>
      </c>
      <c r="Q27" s="388" t="s">
        <v>45</v>
      </c>
    </row>
    <row r="28" spans="2:17">
      <c r="B28" s="397" t="s">
        <v>21</v>
      </c>
      <c r="C28" s="473">
        <v>44926</v>
      </c>
      <c r="D28" s="398">
        <v>48628</v>
      </c>
      <c r="E28" s="403">
        <v>-65.87</v>
      </c>
      <c r="F28" s="489">
        <v>-0.67563548263194695</v>
      </c>
      <c r="G28" s="492">
        <v>-8.1928675907222956E-2</v>
      </c>
      <c r="H28" s="404">
        <v>803.99199999999996</v>
      </c>
      <c r="I28" s="489">
        <v>-4.5239927418512078E-2</v>
      </c>
      <c r="J28" s="405">
        <v>807.14499999999998</v>
      </c>
      <c r="K28" s="486">
        <v>-0.21061536490500235</v>
      </c>
      <c r="L28" s="478">
        <v>1.0112000000000001</v>
      </c>
      <c r="M28" s="478">
        <v>9.7299999999999998E-2</v>
      </c>
      <c r="N28" s="479">
        <v>1.0606469191983035</v>
      </c>
      <c r="O28" s="389">
        <v>83.625</v>
      </c>
      <c r="P28" s="475">
        <v>83.625</v>
      </c>
      <c r="Q28" s="388" t="s">
        <v>53</v>
      </c>
    </row>
    <row r="29" spans="2:17">
      <c r="B29" s="397" t="s">
        <v>369</v>
      </c>
      <c r="C29" s="473">
        <v>44926</v>
      </c>
      <c r="D29" s="398">
        <v>284</v>
      </c>
      <c r="E29" s="403">
        <v>-16.981773</v>
      </c>
      <c r="F29" s="490" t="s">
        <v>274</v>
      </c>
      <c r="G29" s="492">
        <v>-8.189702018565244</v>
      </c>
      <c r="H29" s="404">
        <v>2.0735519999999998</v>
      </c>
      <c r="I29" s="490" t="s">
        <v>274</v>
      </c>
      <c r="J29" s="405">
        <v>7.3766600000000002</v>
      </c>
      <c r="K29" s="487" t="s">
        <v>274</v>
      </c>
      <c r="L29" s="478">
        <v>3.4350000000000001</v>
      </c>
      <c r="M29" s="478">
        <v>5.6322000000000001</v>
      </c>
      <c r="N29" s="479">
        <v>0.81678452578127847</v>
      </c>
      <c r="O29" s="389">
        <v>0.75593299999999997</v>
      </c>
      <c r="P29" s="475">
        <v>6.1314227986667032E-2</v>
      </c>
      <c r="Q29" s="388" t="s">
        <v>53</v>
      </c>
    </row>
    <row r="30" spans="2:17" ht="17.25">
      <c r="B30" s="407" t="s">
        <v>711</v>
      </c>
      <c r="C30" s="473">
        <v>44742</v>
      </c>
      <c r="D30" s="408">
        <v>219233</v>
      </c>
      <c r="E30" s="403">
        <v>25.101966000000001</v>
      </c>
      <c r="F30" s="489">
        <v>-1.9823194392718007</v>
      </c>
      <c r="G30" s="493">
        <v>2.1194127870415615E-2</v>
      </c>
      <c r="H30" s="404">
        <v>1184.383059</v>
      </c>
      <c r="I30" s="489">
        <v>0.12903610478322158</v>
      </c>
      <c r="J30" s="405">
        <v>1038.3094060000001</v>
      </c>
      <c r="K30" s="486">
        <v>8.405680819245849E-2</v>
      </c>
      <c r="L30" s="478">
        <v>0.88</v>
      </c>
      <c r="M30" s="478">
        <v>3.6900000000000002E-2</v>
      </c>
      <c r="N30" s="481">
        <v>1.3059743870225236</v>
      </c>
      <c r="O30" s="389">
        <v>195.26512600000001</v>
      </c>
      <c r="P30" s="476">
        <v>11.809415218263121</v>
      </c>
      <c r="Q30" s="390" t="s">
        <v>50</v>
      </c>
    </row>
    <row r="31" spans="2:17" ht="17.25">
      <c r="B31" s="407" t="s">
        <v>714</v>
      </c>
      <c r="C31" s="473">
        <v>44926</v>
      </c>
      <c r="D31" s="408">
        <v>416772</v>
      </c>
      <c r="E31" s="403">
        <v>83.933865999999995</v>
      </c>
      <c r="F31" s="489">
        <v>-0.28991955555901477</v>
      </c>
      <c r="G31" s="493">
        <v>5.4641237750808279E-2</v>
      </c>
      <c r="H31" s="404">
        <v>1536.09013</v>
      </c>
      <c r="I31" s="489">
        <v>-2.4578076411868204E-2</v>
      </c>
      <c r="J31" s="405">
        <v>1358.8760319999999</v>
      </c>
      <c r="K31" s="486">
        <v>-1.4827709650605055E-3</v>
      </c>
      <c r="L31" s="478">
        <v>0.87840000000000007</v>
      </c>
      <c r="M31" s="478">
        <v>6.0700000000000004E-2</v>
      </c>
      <c r="N31" s="481">
        <v>2.6670275076515222</v>
      </c>
      <c r="O31" s="389">
        <v>666.72709999999995</v>
      </c>
      <c r="P31" s="476">
        <v>15.006912307553796</v>
      </c>
      <c r="Q31" s="390" t="s">
        <v>50</v>
      </c>
    </row>
    <row r="32" spans="2:17">
      <c r="B32" s="397" t="s">
        <v>29</v>
      </c>
      <c r="C32" s="473">
        <v>44926</v>
      </c>
      <c r="D32" s="398">
        <v>37368</v>
      </c>
      <c r="E32" s="403">
        <v>2.588603</v>
      </c>
      <c r="F32" s="489">
        <v>-0.90308349575920588</v>
      </c>
      <c r="G32" s="492">
        <v>4.9451610623489637E-3</v>
      </c>
      <c r="H32" s="404">
        <v>523.46181799999999</v>
      </c>
      <c r="I32" s="489">
        <v>-1.5993438500259353E-2</v>
      </c>
      <c r="J32" s="405">
        <v>467.77262100000002</v>
      </c>
      <c r="K32" s="486">
        <v>4.6536904349816992E-2</v>
      </c>
      <c r="L32" s="478">
        <v>0.89419999999999999</v>
      </c>
      <c r="M32" s="478">
        <v>0.1016</v>
      </c>
      <c r="N32" s="479">
        <v>1.1842155566375741</v>
      </c>
      <c r="O32" s="389">
        <v>23.392354000000001</v>
      </c>
      <c r="P32" s="475">
        <v>23.392354000000001</v>
      </c>
      <c r="Q32" s="388" t="s">
        <v>53</v>
      </c>
    </row>
    <row r="33" spans="2:17" ht="17.25">
      <c r="B33" s="407" t="s">
        <v>674</v>
      </c>
      <c r="C33" s="473">
        <v>44742</v>
      </c>
      <c r="D33" s="408">
        <v>2191</v>
      </c>
      <c r="E33" s="403">
        <v>-5.3565709999999997</v>
      </c>
      <c r="F33" s="490" t="s">
        <v>274</v>
      </c>
      <c r="G33" s="493">
        <v>-0.31428337241508064</v>
      </c>
      <c r="H33" s="404">
        <v>17.043762000000001</v>
      </c>
      <c r="I33" s="490" t="s">
        <v>274</v>
      </c>
      <c r="J33" s="405">
        <v>17.925153000000002</v>
      </c>
      <c r="K33" s="487" t="s">
        <v>274</v>
      </c>
      <c r="L33" s="478">
        <v>1.0518000000000001</v>
      </c>
      <c r="M33" s="478">
        <v>0.26239999999999997</v>
      </c>
      <c r="N33" s="481">
        <v>1.0959455811059853</v>
      </c>
      <c r="O33" s="389">
        <v>0.94211900000000004</v>
      </c>
      <c r="P33" s="476">
        <v>2.2209571856605676E-2</v>
      </c>
      <c r="Q33" s="390" t="s">
        <v>53</v>
      </c>
    </row>
    <row r="34" spans="2:17" ht="17.25">
      <c r="B34" s="407" t="s">
        <v>675</v>
      </c>
      <c r="C34" s="473">
        <v>44742</v>
      </c>
      <c r="D34" s="408">
        <v>118</v>
      </c>
      <c r="E34" s="403">
        <v>-0.35665200000000002</v>
      </c>
      <c r="F34" s="489">
        <v>-3.6262047772035199E-3</v>
      </c>
      <c r="G34" s="493">
        <v>-1.9660646953760668</v>
      </c>
      <c r="H34" s="404">
        <v>0.18140400000000001</v>
      </c>
      <c r="I34" s="489">
        <v>1332.8529411764705</v>
      </c>
      <c r="J34" s="405">
        <v>0.16250100000000001</v>
      </c>
      <c r="K34" s="487" t="s">
        <v>274</v>
      </c>
      <c r="L34" s="478">
        <v>0.89599999999999991</v>
      </c>
      <c r="M34" s="478">
        <v>2.0658000000000003</v>
      </c>
      <c r="N34" s="481">
        <v>9.6813070873833826</v>
      </c>
      <c r="O34" s="389">
        <v>1.1886620000000001</v>
      </c>
      <c r="P34" s="476">
        <v>0.28128818821613999</v>
      </c>
      <c r="Q34" s="390" t="s">
        <v>50</v>
      </c>
    </row>
    <row r="35" spans="2:17">
      <c r="B35" s="407" t="s">
        <v>28</v>
      </c>
      <c r="C35" s="473">
        <v>44926</v>
      </c>
      <c r="D35" s="408">
        <v>11738</v>
      </c>
      <c r="E35" s="403">
        <v>-1.412547</v>
      </c>
      <c r="F35" s="489">
        <v>-1.2093235923919889</v>
      </c>
      <c r="G35" s="493">
        <v>-1.07320793439343E-2</v>
      </c>
      <c r="H35" s="404">
        <v>131.619135</v>
      </c>
      <c r="I35" s="489">
        <v>4.671292921158475E-2</v>
      </c>
      <c r="J35" s="405">
        <v>109.590985</v>
      </c>
      <c r="K35" s="486">
        <v>0.14875990496458352</v>
      </c>
      <c r="L35" s="478">
        <v>0.88349999999999995</v>
      </c>
      <c r="M35" s="478">
        <v>0.1825</v>
      </c>
      <c r="N35" s="481">
        <v>0.94949611119097777</v>
      </c>
      <c r="O35" s="389">
        <v>25.718578999999998</v>
      </c>
      <c r="P35" s="476">
        <v>5.9663211329398562</v>
      </c>
      <c r="Q35" s="390" t="s">
        <v>45</v>
      </c>
    </row>
    <row r="36" spans="2:17" ht="17.25">
      <c r="B36" s="407" t="s">
        <v>676</v>
      </c>
      <c r="C36" s="473">
        <v>44926</v>
      </c>
      <c r="D36" s="408">
        <v>13933</v>
      </c>
      <c r="E36" s="403">
        <v>4.9164079999999997</v>
      </c>
      <c r="F36" s="489">
        <v>0.46300810092846884</v>
      </c>
      <c r="G36" s="493">
        <v>3.2576793682736263E-2</v>
      </c>
      <c r="H36" s="404">
        <v>150.91749200000001</v>
      </c>
      <c r="I36" s="489">
        <v>-2.623374531152663E-2</v>
      </c>
      <c r="J36" s="405">
        <v>135.83508900000001</v>
      </c>
      <c r="K36" s="486">
        <v>-5.9560191133854856E-2</v>
      </c>
      <c r="L36" s="478">
        <v>0.92230000000000001</v>
      </c>
      <c r="M36" s="478">
        <v>5.3399999999999996E-2</v>
      </c>
      <c r="N36" s="481">
        <v>1.4261147416289606</v>
      </c>
      <c r="O36" s="389">
        <v>15.074959</v>
      </c>
      <c r="P36" s="476">
        <v>0.95149591975979952</v>
      </c>
      <c r="Q36" s="390" t="s">
        <v>53</v>
      </c>
    </row>
    <row r="37" spans="2:17">
      <c r="B37" s="407" t="s">
        <v>68</v>
      </c>
      <c r="C37" s="473">
        <v>44926</v>
      </c>
      <c r="D37" s="408">
        <v>110907</v>
      </c>
      <c r="E37" s="403">
        <v>13.88326</v>
      </c>
      <c r="F37" s="489">
        <v>2.3867681157475791</v>
      </c>
      <c r="G37" s="493">
        <v>1.8094881790207108E-2</v>
      </c>
      <c r="H37" s="404">
        <v>767.24789699999997</v>
      </c>
      <c r="I37" s="489">
        <v>-0.18099835637848377</v>
      </c>
      <c r="J37" s="405">
        <v>692.96454800000004</v>
      </c>
      <c r="K37" s="486">
        <v>-0.18964737723486838</v>
      </c>
      <c r="L37" s="478">
        <v>0.90590000000000004</v>
      </c>
      <c r="M37" s="478">
        <v>7.1399999999999991E-2</v>
      </c>
      <c r="N37" s="481">
        <v>1.3302139857890249</v>
      </c>
      <c r="O37" s="389">
        <v>36.435839999999999</v>
      </c>
      <c r="P37" s="476">
        <v>9.7567940505681356</v>
      </c>
      <c r="Q37" s="390" t="s">
        <v>45</v>
      </c>
    </row>
    <row r="38" spans="2:17">
      <c r="B38" s="407" t="s">
        <v>227</v>
      </c>
      <c r="C38" s="473">
        <v>44926</v>
      </c>
      <c r="D38" s="408">
        <v>7798</v>
      </c>
      <c r="E38" s="403">
        <v>-38.023066999999998</v>
      </c>
      <c r="F38" s="489">
        <v>-6.8339571998065674E-2</v>
      </c>
      <c r="G38" s="493">
        <v>-0.37669063313625639</v>
      </c>
      <c r="H38" s="404">
        <v>100.939773</v>
      </c>
      <c r="I38" s="489">
        <v>5.3334743633632966</v>
      </c>
      <c r="J38" s="405">
        <v>109.051599</v>
      </c>
      <c r="K38" s="486">
        <v>2.1004522414533682</v>
      </c>
      <c r="L38" s="478">
        <v>1.0834000000000001</v>
      </c>
      <c r="M38" s="478">
        <v>0.29630000000000001</v>
      </c>
      <c r="N38" s="481">
        <v>1.1201389661481209</v>
      </c>
      <c r="O38" s="389">
        <v>5.5433659999999998</v>
      </c>
      <c r="P38" s="476">
        <v>1.6276156696478381</v>
      </c>
      <c r="Q38" s="390" t="s">
        <v>53</v>
      </c>
    </row>
    <row r="39" spans="2:17">
      <c r="B39" s="407" t="s">
        <v>39</v>
      </c>
      <c r="C39" s="473">
        <v>44804</v>
      </c>
      <c r="D39" s="408">
        <v>10941</v>
      </c>
      <c r="E39" s="403">
        <v>3.3020890000000001</v>
      </c>
      <c r="F39" s="489">
        <v>-1.5454299340463815</v>
      </c>
      <c r="G39" s="493">
        <v>5.421246062314608E-2</v>
      </c>
      <c r="H39" s="404">
        <v>60.910148</v>
      </c>
      <c r="I39" s="489">
        <v>-7.5470772220154483E-2</v>
      </c>
      <c r="J39" s="405">
        <v>49.80668</v>
      </c>
      <c r="K39" s="486">
        <v>-0.2159376050638474</v>
      </c>
      <c r="L39" s="478">
        <v>0.81799999999999995</v>
      </c>
      <c r="M39" s="478">
        <v>0.128</v>
      </c>
      <c r="N39" s="481">
        <v>2.0779676522319201</v>
      </c>
      <c r="O39" s="389">
        <v>9.3731500000000008</v>
      </c>
      <c r="P39" s="476">
        <v>1.0271017718509583</v>
      </c>
      <c r="Q39" s="390" t="s">
        <v>45</v>
      </c>
    </row>
    <row r="40" spans="2:17">
      <c r="B40" s="407" t="s">
        <v>16</v>
      </c>
      <c r="C40" s="473">
        <v>44926</v>
      </c>
      <c r="D40" s="408">
        <v>6864</v>
      </c>
      <c r="E40" s="403">
        <v>13.262981</v>
      </c>
      <c r="F40" s="489">
        <v>0.70509238790798123</v>
      </c>
      <c r="G40" s="493">
        <v>8.9682082883051503E-2</v>
      </c>
      <c r="H40" s="404">
        <v>147.88885999999999</v>
      </c>
      <c r="I40" s="489">
        <v>9.6591377720313832E-3</v>
      </c>
      <c r="J40" s="405">
        <v>123.317674</v>
      </c>
      <c r="K40" s="486">
        <v>-6.4778931471422621E-2</v>
      </c>
      <c r="L40" s="478">
        <v>0.92209999999999992</v>
      </c>
      <c r="M40" s="478">
        <v>7.6399999999999996E-2</v>
      </c>
      <c r="N40" s="481">
        <v>3.1473907482063019</v>
      </c>
      <c r="O40" s="389">
        <v>71.940233000000006</v>
      </c>
      <c r="P40" s="476">
        <v>2.3621217826455729</v>
      </c>
      <c r="Q40" s="390" t="s">
        <v>249</v>
      </c>
    </row>
    <row r="41" spans="2:17">
      <c r="B41" s="407" t="s">
        <v>247</v>
      </c>
      <c r="C41" s="473">
        <v>44926</v>
      </c>
      <c r="D41" s="408">
        <v>334683</v>
      </c>
      <c r="E41" s="403">
        <v>204.859105</v>
      </c>
      <c r="F41" s="489">
        <v>-4.0680405895486054</v>
      </c>
      <c r="G41" s="493">
        <v>0.16418951499594331</v>
      </c>
      <c r="H41" s="404">
        <v>1247.699069</v>
      </c>
      <c r="I41" s="489">
        <v>3.9630341570749433E-2</v>
      </c>
      <c r="J41" s="405">
        <v>992.43694200000004</v>
      </c>
      <c r="K41" s="486">
        <v>-0.1857733317223447</v>
      </c>
      <c r="L41" s="478">
        <v>0.7256999999999999</v>
      </c>
      <c r="M41" s="478">
        <v>4.0300000000000002E-2</v>
      </c>
      <c r="N41" s="481">
        <v>3.5528492865317585</v>
      </c>
      <c r="O41" s="389">
        <v>555.59994900000004</v>
      </c>
      <c r="P41" s="476">
        <v>555.59994900000004</v>
      </c>
      <c r="Q41" s="390" t="s">
        <v>50</v>
      </c>
    </row>
    <row r="42" spans="2:17" ht="17.25">
      <c r="B42" s="407" t="s">
        <v>677</v>
      </c>
      <c r="C42" s="473">
        <v>44742</v>
      </c>
      <c r="D42" s="408">
        <v>236369</v>
      </c>
      <c r="E42" s="403">
        <v>50.487586999999998</v>
      </c>
      <c r="F42" s="489">
        <v>1.4449790229757171</v>
      </c>
      <c r="G42" s="493">
        <v>3.981440945719511E-2</v>
      </c>
      <c r="H42" s="404">
        <v>1268.0732350000001</v>
      </c>
      <c r="I42" s="489">
        <v>8.1197685305474346E-2</v>
      </c>
      <c r="J42" s="405">
        <v>1191.014574</v>
      </c>
      <c r="K42" s="486">
        <v>5.857757351428871E-2</v>
      </c>
      <c r="L42" s="478">
        <v>1.2382</v>
      </c>
      <c r="M42" s="478">
        <v>2.0899999999999998E-2</v>
      </c>
      <c r="N42" s="481">
        <v>1.4705863515118143</v>
      </c>
      <c r="O42" s="389">
        <v>165.43722500000001</v>
      </c>
      <c r="P42" s="476">
        <v>30.596249418358205</v>
      </c>
      <c r="Q42" s="390" t="s">
        <v>50</v>
      </c>
    </row>
    <row r="43" spans="2:17" ht="17.25">
      <c r="B43" s="407" t="s">
        <v>679</v>
      </c>
      <c r="C43" s="473">
        <v>44742</v>
      </c>
      <c r="D43" s="408">
        <v>27720</v>
      </c>
      <c r="E43" s="403">
        <v>-0.65270300000000003</v>
      </c>
      <c r="F43" s="489">
        <v>0.44652299754887836</v>
      </c>
      <c r="G43" s="493">
        <v>-3.9136048860176059E-3</v>
      </c>
      <c r="H43" s="404">
        <v>166.77795</v>
      </c>
      <c r="I43" s="489">
        <v>-0.13123519870267306</v>
      </c>
      <c r="J43" s="405">
        <v>166.21709999999999</v>
      </c>
      <c r="K43" s="486">
        <v>-0.12872948694674621</v>
      </c>
      <c r="L43" s="478">
        <v>0.99659999999999993</v>
      </c>
      <c r="M43" s="478">
        <v>7.1999999999999998E-3</v>
      </c>
      <c r="N43" s="481">
        <v>5.510481129098558</v>
      </c>
      <c r="O43" s="389">
        <v>5.1170450000000001</v>
      </c>
      <c r="P43" s="476">
        <v>0.46047209808392381</v>
      </c>
      <c r="Q43" s="390" t="s">
        <v>45</v>
      </c>
    </row>
    <row r="44" spans="2:17" ht="17.25">
      <c r="B44" s="407" t="s">
        <v>680</v>
      </c>
      <c r="C44" s="473">
        <v>44926</v>
      </c>
      <c r="D44" s="408">
        <v>66134</v>
      </c>
      <c r="E44" s="403">
        <v>19.616198000000001</v>
      </c>
      <c r="F44" s="489">
        <v>2.0111561780500042</v>
      </c>
      <c r="G44" s="493">
        <v>3.3396897518444026E-2</v>
      </c>
      <c r="H44" s="404">
        <v>587.36587699999995</v>
      </c>
      <c r="I44" s="489">
        <v>0.12202621090118476</v>
      </c>
      <c r="J44" s="405">
        <v>538.32857200000001</v>
      </c>
      <c r="K44" s="486">
        <v>8.7622838060013267E-2</v>
      </c>
      <c r="L44" s="478">
        <v>0.91689999999999994</v>
      </c>
      <c r="M44" s="478">
        <v>3.6499999999999998E-2</v>
      </c>
      <c r="N44" s="481">
        <v>1.4517334545699792</v>
      </c>
      <c r="O44" s="389">
        <v>30.181239000000001</v>
      </c>
      <c r="P44" s="476">
        <v>9.4415626302150137</v>
      </c>
      <c r="Q44" s="390" t="s">
        <v>45</v>
      </c>
    </row>
    <row r="45" spans="2:17">
      <c r="B45" s="407" t="s">
        <v>377</v>
      </c>
      <c r="C45" s="473">
        <v>44926</v>
      </c>
      <c r="D45" s="408">
        <v>5846</v>
      </c>
      <c r="E45" s="403">
        <v>-4.8780849999999996</v>
      </c>
      <c r="F45" s="489">
        <v>-0.22938129305922872</v>
      </c>
      <c r="G45" s="493">
        <v>-7.0581199426279481E-2</v>
      </c>
      <c r="H45" s="404">
        <v>69.113093000000006</v>
      </c>
      <c r="I45" s="489">
        <v>1.7418451510391133</v>
      </c>
      <c r="J45" s="405">
        <v>64.105984000000007</v>
      </c>
      <c r="K45" s="486">
        <v>1.3846148151997453</v>
      </c>
      <c r="L45" s="478">
        <v>0.92749999999999999</v>
      </c>
      <c r="M45" s="478">
        <v>0.14300000000000002</v>
      </c>
      <c r="N45" s="481">
        <v>1.2585634442900842</v>
      </c>
      <c r="O45" s="389">
        <v>4.6517359999999996</v>
      </c>
      <c r="P45" s="476">
        <v>4.6517359999999996</v>
      </c>
      <c r="Q45" s="390" t="s">
        <v>53</v>
      </c>
    </row>
    <row r="46" spans="2:17" ht="17.25">
      <c r="B46" s="407" t="s">
        <v>681</v>
      </c>
      <c r="C46" s="473">
        <v>44926</v>
      </c>
      <c r="D46" s="409">
        <v>0</v>
      </c>
      <c r="E46" s="403">
        <v>-5.7850000000000002E-3</v>
      </c>
      <c r="F46" s="490" t="s">
        <v>274</v>
      </c>
      <c r="G46" s="493">
        <v>-2.1074681238615667</v>
      </c>
      <c r="H46" s="404">
        <v>2.745E-3</v>
      </c>
      <c r="I46" s="490" t="s">
        <v>274</v>
      </c>
      <c r="J46" s="410">
        <v>0</v>
      </c>
      <c r="K46" s="487" t="s">
        <v>274</v>
      </c>
      <c r="L46" s="482" t="s">
        <v>274</v>
      </c>
      <c r="M46" s="478">
        <v>3.1074000000000002</v>
      </c>
      <c r="N46" s="480" t="s">
        <v>274</v>
      </c>
      <c r="O46" s="389">
        <v>2.2536909999999999</v>
      </c>
      <c r="P46" s="476">
        <v>1.1888154788750598</v>
      </c>
      <c r="Q46" s="390" t="s">
        <v>53</v>
      </c>
    </row>
    <row r="47" spans="2:17" ht="17.25">
      <c r="B47" s="407" t="s">
        <v>683</v>
      </c>
      <c r="C47" s="473">
        <v>44926</v>
      </c>
      <c r="D47" s="408">
        <v>4072</v>
      </c>
      <c r="E47" s="403">
        <v>-1.940555</v>
      </c>
      <c r="F47" s="489">
        <v>-11.513810328760592</v>
      </c>
      <c r="G47" s="493">
        <v>-4.5067411202704681E-2</v>
      </c>
      <c r="H47" s="404">
        <v>43.058940999999997</v>
      </c>
      <c r="I47" s="489">
        <v>-4.1434916838983329E-2</v>
      </c>
      <c r="J47" s="405">
        <v>44.005296000000001</v>
      </c>
      <c r="K47" s="486">
        <v>2.1294443531836856E-2</v>
      </c>
      <c r="L47" s="478">
        <v>1.0219</v>
      </c>
      <c r="M47" s="478">
        <v>4.0599999999999997E-2</v>
      </c>
      <c r="N47" s="481">
        <v>1.2718742106899299</v>
      </c>
      <c r="O47" s="389">
        <v>2.8515169999999999</v>
      </c>
      <c r="P47" s="476">
        <v>0.17111282319593163</v>
      </c>
      <c r="Q47" s="390" t="s">
        <v>53</v>
      </c>
    </row>
    <row r="48" spans="2:17" ht="17.25">
      <c r="B48" s="407" t="s">
        <v>685</v>
      </c>
      <c r="C48" s="473">
        <v>44926</v>
      </c>
      <c r="D48" s="408">
        <v>1088</v>
      </c>
      <c r="E48" s="403">
        <v>-0.21603800000000001</v>
      </c>
      <c r="F48" s="490" t="s">
        <v>274</v>
      </c>
      <c r="G48" s="493">
        <v>-0.27199464164084641</v>
      </c>
      <c r="H48" s="404">
        <v>0.79427300000000001</v>
      </c>
      <c r="I48" s="490" t="s">
        <v>274</v>
      </c>
      <c r="J48" s="405">
        <v>0.73790100000000003</v>
      </c>
      <c r="K48" s="487" t="s">
        <v>274</v>
      </c>
      <c r="L48" s="478">
        <v>0.93159999999999998</v>
      </c>
      <c r="M48" s="478">
        <v>0.34189999999999998</v>
      </c>
      <c r="N48" s="481">
        <v>10.032784494552121</v>
      </c>
      <c r="O48" s="389">
        <v>4.8984769999999997</v>
      </c>
      <c r="P48" s="476">
        <v>3.367136976490228E-2</v>
      </c>
      <c r="Q48" s="390" t="s">
        <v>53</v>
      </c>
    </row>
    <row r="49" spans="2:17">
      <c r="B49" s="407" t="s">
        <v>13</v>
      </c>
      <c r="C49" s="473">
        <v>44926</v>
      </c>
      <c r="D49" s="408">
        <v>920057</v>
      </c>
      <c r="E49" s="403">
        <v>-161.87465499999999</v>
      </c>
      <c r="F49" s="489">
        <v>-0.506942899930797</v>
      </c>
      <c r="G49" s="493">
        <v>-1.7655228964593137E-2</v>
      </c>
      <c r="H49" s="404">
        <v>9168.6522629999999</v>
      </c>
      <c r="I49" s="489">
        <v>-2.4319707130262488E-2</v>
      </c>
      <c r="J49" s="405">
        <v>7769.8394410000001</v>
      </c>
      <c r="K49" s="486">
        <v>-6.9646421934076469E-2</v>
      </c>
      <c r="L49" s="478">
        <v>0.8548</v>
      </c>
      <c r="M49" s="478">
        <v>0.1759</v>
      </c>
      <c r="N49" s="481">
        <v>0.76189983352066704</v>
      </c>
      <c r="O49" s="389">
        <v>438.58765499999998</v>
      </c>
      <c r="P49" s="476">
        <v>338.81665377849913</v>
      </c>
      <c r="Q49" s="390" t="s">
        <v>46</v>
      </c>
    </row>
    <row r="50" spans="2:17">
      <c r="B50" s="407" t="s">
        <v>79</v>
      </c>
      <c r="C50" s="473">
        <v>44926</v>
      </c>
      <c r="D50" s="408">
        <v>2107070</v>
      </c>
      <c r="E50" s="403">
        <v>468.67866400000003</v>
      </c>
      <c r="F50" s="489">
        <v>-0.28044409922953489</v>
      </c>
      <c r="G50" s="493">
        <v>5.8889217008470135E-2</v>
      </c>
      <c r="H50" s="404">
        <v>7958.64995</v>
      </c>
      <c r="I50" s="489">
        <v>-7.5072990692130082E-2</v>
      </c>
      <c r="J50" s="405">
        <v>6528.8351590000002</v>
      </c>
      <c r="K50" s="486">
        <v>-6.7235018229680147E-3</v>
      </c>
      <c r="L50" s="478">
        <v>0.86349999999999993</v>
      </c>
      <c r="M50" s="478">
        <v>0.1032</v>
      </c>
      <c r="N50" s="481">
        <v>1.0828985142989287</v>
      </c>
      <c r="O50" s="389">
        <v>1140.180304</v>
      </c>
      <c r="P50" s="476">
        <v>4.8220132488223344</v>
      </c>
      <c r="Q50" s="390" t="s">
        <v>60</v>
      </c>
    </row>
    <row r="51" spans="2:17" ht="17.25">
      <c r="B51" s="407" t="s">
        <v>709</v>
      </c>
      <c r="C51" s="473">
        <v>44742</v>
      </c>
      <c r="D51" s="408">
        <v>407091</v>
      </c>
      <c r="E51" s="403">
        <v>89.777922000000004</v>
      </c>
      <c r="F51" s="489">
        <v>2.703986382811026</v>
      </c>
      <c r="G51" s="493">
        <v>7.1326755253141472E-2</v>
      </c>
      <c r="H51" s="404">
        <v>1258.6850710000001</v>
      </c>
      <c r="I51" s="489">
        <v>4.9613185309995658E-2</v>
      </c>
      <c r="J51" s="405">
        <v>1111.3260479999999</v>
      </c>
      <c r="K51" s="486">
        <v>-1.0987254894247976E-2</v>
      </c>
      <c r="L51" s="478">
        <v>0.88580000000000003</v>
      </c>
      <c r="M51" s="478">
        <v>4.5700000000000005E-2</v>
      </c>
      <c r="N51" s="481">
        <v>1.6284487653798698</v>
      </c>
      <c r="O51" s="389">
        <v>456.117412</v>
      </c>
      <c r="P51" s="476">
        <v>12.191055330364186</v>
      </c>
      <c r="Q51" s="390" t="s">
        <v>50</v>
      </c>
    </row>
    <row r="52" spans="2:17" ht="17.25">
      <c r="B52" s="407" t="s">
        <v>710</v>
      </c>
      <c r="C52" s="473">
        <v>44926</v>
      </c>
      <c r="D52" s="408">
        <v>148315</v>
      </c>
      <c r="E52" s="403">
        <v>115.12441699999999</v>
      </c>
      <c r="F52" s="489">
        <v>3.246751315623476</v>
      </c>
      <c r="G52" s="493">
        <v>0.1104509857326211</v>
      </c>
      <c r="H52" s="404">
        <v>1042.3122639999999</v>
      </c>
      <c r="I52" s="489">
        <v>-4.978234984307791E-2</v>
      </c>
      <c r="J52" s="405">
        <v>834.33184700000004</v>
      </c>
      <c r="K52" s="486">
        <v>-0.15169455005894353</v>
      </c>
      <c r="L52" s="478">
        <v>0.80930000000000002</v>
      </c>
      <c r="M52" s="478">
        <v>5.21E-2</v>
      </c>
      <c r="N52" s="481">
        <v>2.0514982208814136</v>
      </c>
      <c r="O52" s="389">
        <v>475.502499</v>
      </c>
      <c r="P52" s="476">
        <v>13.708336648686497</v>
      </c>
      <c r="Q52" s="390" t="s">
        <v>50</v>
      </c>
    </row>
    <row r="53" spans="2:17" ht="17.25">
      <c r="B53" s="407" t="s">
        <v>686</v>
      </c>
      <c r="C53" s="473">
        <v>44926</v>
      </c>
      <c r="D53" s="408">
        <v>2640</v>
      </c>
      <c r="E53" s="403">
        <v>1.812799</v>
      </c>
      <c r="F53" s="489">
        <v>-24.062426848506437</v>
      </c>
      <c r="G53" s="493">
        <v>5.7117379903852565E-2</v>
      </c>
      <c r="H53" s="404">
        <v>31.738133000000001</v>
      </c>
      <c r="I53" s="489">
        <v>70528.184444444443</v>
      </c>
      <c r="J53" s="405">
        <v>28.610194</v>
      </c>
      <c r="K53" s="487" t="s">
        <v>274</v>
      </c>
      <c r="L53" s="478">
        <v>0.90260000000000007</v>
      </c>
      <c r="M53" s="478">
        <v>4.0500000000000001E-2</v>
      </c>
      <c r="N53" s="481">
        <v>1.8826686213263208</v>
      </c>
      <c r="O53" s="389">
        <v>4.0331270000000004</v>
      </c>
      <c r="P53" s="476">
        <v>4.62829389050591E-2</v>
      </c>
      <c r="Q53" s="390" t="s">
        <v>53</v>
      </c>
    </row>
    <row r="54" spans="2:17" ht="17.25">
      <c r="B54" s="407" t="s">
        <v>687</v>
      </c>
      <c r="C54" s="473">
        <v>44926</v>
      </c>
      <c r="D54" s="408">
        <v>696561</v>
      </c>
      <c r="E54" s="403">
        <v>-14.402971000000001</v>
      </c>
      <c r="F54" s="489">
        <v>-3.1414165938636094</v>
      </c>
      <c r="G54" s="493">
        <v>-3.8709220717028404E-3</v>
      </c>
      <c r="H54" s="404">
        <v>3720.8114070000001</v>
      </c>
      <c r="I54" s="489">
        <v>8.1350474519054652E-2</v>
      </c>
      <c r="J54" s="405">
        <v>3499.0986480000001</v>
      </c>
      <c r="K54" s="486">
        <v>8.6403797365965637E-2</v>
      </c>
      <c r="L54" s="478">
        <v>0.94940000000000002</v>
      </c>
      <c r="M54" s="478">
        <v>6.2800000000000009E-2</v>
      </c>
      <c r="N54" s="481">
        <v>1.0529235378607562</v>
      </c>
      <c r="O54" s="389">
        <v>136.96126799999999</v>
      </c>
      <c r="P54" s="476">
        <v>25.255627512446985</v>
      </c>
      <c r="Q54" s="390" t="s">
        <v>46</v>
      </c>
    </row>
    <row r="55" spans="2:17" ht="17.25">
      <c r="B55" s="407" t="s">
        <v>688</v>
      </c>
      <c r="C55" s="473">
        <v>44926</v>
      </c>
      <c r="D55" s="408">
        <v>9614</v>
      </c>
      <c r="E55" s="403">
        <v>0.72799999999999998</v>
      </c>
      <c r="F55" s="489">
        <v>21.060606060606062</v>
      </c>
      <c r="G55" s="493">
        <v>6.3040127465752238E-3</v>
      </c>
      <c r="H55" s="404">
        <v>115.482</v>
      </c>
      <c r="I55" s="489">
        <v>3.182614994567186</v>
      </c>
      <c r="J55" s="405">
        <v>110.401</v>
      </c>
      <c r="K55" s="486">
        <v>3.2049514378213675</v>
      </c>
      <c r="L55" s="478">
        <v>0.96209999999999996</v>
      </c>
      <c r="M55" s="478">
        <v>3.7200000000000004E-2</v>
      </c>
      <c r="N55" s="481">
        <v>1.5273625373716366</v>
      </c>
      <c r="O55" s="389">
        <v>12.471</v>
      </c>
      <c r="P55" s="476">
        <v>4.1616291187898007</v>
      </c>
      <c r="Q55" s="390" t="s">
        <v>53</v>
      </c>
    </row>
    <row r="56" spans="2:17">
      <c r="B56" s="407" t="s">
        <v>384</v>
      </c>
      <c r="C56" s="473">
        <v>44926</v>
      </c>
      <c r="D56" s="408">
        <v>10337</v>
      </c>
      <c r="E56" s="403">
        <v>2.6088559999999998</v>
      </c>
      <c r="F56" s="489">
        <v>-2.436709428891624</v>
      </c>
      <c r="G56" s="493">
        <v>1.7604783852910626E-2</v>
      </c>
      <c r="H56" s="404">
        <v>148.19017500000001</v>
      </c>
      <c r="I56" s="489">
        <v>0.19528267115283898</v>
      </c>
      <c r="J56" s="405">
        <v>130.881979</v>
      </c>
      <c r="K56" s="486">
        <v>0.13683126019809211</v>
      </c>
      <c r="L56" s="478">
        <v>0.8862000000000001</v>
      </c>
      <c r="M56" s="478">
        <v>9.4100000000000003E-2</v>
      </c>
      <c r="N56" s="481">
        <v>1.3736458233428137</v>
      </c>
      <c r="O56" s="389">
        <v>20.061492999999999</v>
      </c>
      <c r="P56" s="476">
        <v>1.0303554749456845</v>
      </c>
      <c r="Q56" s="390" t="s">
        <v>53</v>
      </c>
    </row>
    <row r="57" spans="2:17">
      <c r="B57" s="407" t="s">
        <v>386</v>
      </c>
      <c r="C57" s="473">
        <v>44926</v>
      </c>
      <c r="D57" s="408">
        <v>69124</v>
      </c>
      <c r="E57" s="403">
        <v>-15.516184000000001</v>
      </c>
      <c r="F57" s="489">
        <v>-0.50211587015081738</v>
      </c>
      <c r="G57" s="493">
        <v>-3.5791314787307141E-2</v>
      </c>
      <c r="H57" s="404">
        <v>433.51813399999998</v>
      </c>
      <c r="I57" s="489">
        <v>-0.11154734622935808</v>
      </c>
      <c r="J57" s="405">
        <v>338.141592</v>
      </c>
      <c r="K57" s="486">
        <v>-0.24091712134912407</v>
      </c>
      <c r="L57" s="478">
        <v>0.78220000000000001</v>
      </c>
      <c r="M57" s="478">
        <v>0.24539999999999998</v>
      </c>
      <c r="N57" s="481">
        <v>1.7325526947044552</v>
      </c>
      <c r="O57" s="389">
        <v>103.873282</v>
      </c>
      <c r="P57" s="476">
        <v>15.087260201190036</v>
      </c>
      <c r="Q57" s="390" t="s">
        <v>53</v>
      </c>
    </row>
    <row r="58" spans="2:17" ht="17.25">
      <c r="B58" s="407" t="s">
        <v>689</v>
      </c>
      <c r="C58" s="473">
        <v>44926</v>
      </c>
      <c r="D58" s="408">
        <v>17573</v>
      </c>
      <c r="E58" s="403">
        <v>-1.22115</v>
      </c>
      <c r="F58" s="489">
        <v>-1.5731946820075591</v>
      </c>
      <c r="G58" s="493">
        <v>-7.0942228283684327E-3</v>
      </c>
      <c r="H58" s="404">
        <v>172.13301999999999</v>
      </c>
      <c r="I58" s="489">
        <v>0.18126284960234215</v>
      </c>
      <c r="J58" s="405">
        <v>152.98801700000001</v>
      </c>
      <c r="K58" s="486">
        <v>0.14558161885488097</v>
      </c>
      <c r="L58" s="478">
        <v>0.90180000000000005</v>
      </c>
      <c r="M58" s="478">
        <v>0.10619999999999999</v>
      </c>
      <c r="N58" s="481">
        <v>0.4676324782570192</v>
      </c>
      <c r="O58" s="389">
        <v>13.863102</v>
      </c>
      <c r="P58" s="476">
        <v>7.5274432827095547E-2</v>
      </c>
      <c r="Q58" s="390" t="s">
        <v>53</v>
      </c>
    </row>
    <row r="59" spans="2:17" ht="17.25">
      <c r="B59" s="407" t="s">
        <v>690</v>
      </c>
      <c r="C59" s="473">
        <v>44926</v>
      </c>
      <c r="D59" s="408">
        <v>1607107</v>
      </c>
      <c r="E59" s="403">
        <v>160.17024499999999</v>
      </c>
      <c r="F59" s="489">
        <v>-0.1350699196916052</v>
      </c>
      <c r="G59" s="493">
        <v>2.5085819629196981E-2</v>
      </c>
      <c r="H59" s="404">
        <v>6384.8918379999996</v>
      </c>
      <c r="I59" s="489">
        <v>-1.3628381146426152E-4</v>
      </c>
      <c r="J59" s="405">
        <v>5598.891455</v>
      </c>
      <c r="K59" s="486">
        <v>-2.9557534188078223E-2</v>
      </c>
      <c r="L59" s="478">
        <v>0.87860000000000005</v>
      </c>
      <c r="M59" s="478">
        <v>7.0599999999999996E-2</v>
      </c>
      <c r="N59" s="481">
        <v>1.9628585286914926</v>
      </c>
      <c r="O59" s="389">
        <v>1311.711264</v>
      </c>
      <c r="P59" s="476">
        <v>0.4839146927369149</v>
      </c>
      <c r="Q59" s="390" t="s">
        <v>60</v>
      </c>
    </row>
    <row r="60" spans="2:17">
      <c r="B60" s="407" t="s">
        <v>10</v>
      </c>
      <c r="C60" s="473">
        <v>44926</v>
      </c>
      <c r="D60" s="408">
        <v>9399307</v>
      </c>
      <c r="E60" s="403">
        <v>-4467.6549999999997</v>
      </c>
      <c r="F60" s="489">
        <v>-1.5529762581831148</v>
      </c>
      <c r="G60" s="493">
        <v>-4.889750593393196E-2</v>
      </c>
      <c r="H60" s="404">
        <v>91367.748000000007</v>
      </c>
      <c r="I60" s="489">
        <v>-8.4792879426959039E-2</v>
      </c>
      <c r="J60" s="405">
        <v>92331.244000000006</v>
      </c>
      <c r="K60" s="486">
        <v>4.7022421411468583E-2</v>
      </c>
      <c r="L60" s="478">
        <v>0.98670000000000002</v>
      </c>
      <c r="M60" s="478">
        <v>3.8300000000000001E-2</v>
      </c>
      <c r="N60" s="481">
        <v>0.90441645862617059</v>
      </c>
      <c r="O60" s="389">
        <v>58380.824000000001</v>
      </c>
      <c r="P60" s="476">
        <v>1148.2342852647314</v>
      </c>
      <c r="Q60" s="390" t="s">
        <v>46</v>
      </c>
    </row>
    <row r="61" spans="2:17" ht="17.25">
      <c r="B61" s="407" t="s">
        <v>692</v>
      </c>
      <c r="C61" s="473">
        <v>44926</v>
      </c>
      <c r="D61" s="408">
        <v>336514</v>
      </c>
      <c r="E61" s="403">
        <v>71.28</v>
      </c>
      <c r="F61" s="489">
        <v>2.4958312898479647</v>
      </c>
      <c r="G61" s="493">
        <v>5.1322224078244792E-2</v>
      </c>
      <c r="H61" s="404">
        <v>1388.8720000000001</v>
      </c>
      <c r="I61" s="489">
        <v>4.4107652984513607E-2</v>
      </c>
      <c r="J61" s="405">
        <v>1125.4880000000001</v>
      </c>
      <c r="K61" s="486">
        <v>-1.4840140681102411E-2</v>
      </c>
      <c r="L61" s="478">
        <v>1.0693999999999999</v>
      </c>
      <c r="M61" s="478">
        <v>4.8499999999999995E-2</v>
      </c>
      <c r="N61" s="481">
        <v>1.3593841364718777</v>
      </c>
      <c r="O61" s="389">
        <v>318.75599999999997</v>
      </c>
      <c r="P61" s="476">
        <v>64.984568112025372</v>
      </c>
      <c r="Q61" s="390" t="s">
        <v>50</v>
      </c>
    </row>
    <row r="62" spans="2:17" ht="17.25">
      <c r="B62" s="407" t="s">
        <v>693</v>
      </c>
      <c r="C62" s="473">
        <v>44834</v>
      </c>
      <c r="D62" s="408">
        <v>49843</v>
      </c>
      <c r="E62" s="403">
        <v>46.053607999999997</v>
      </c>
      <c r="F62" s="489">
        <v>-0.65345882884807116</v>
      </c>
      <c r="G62" s="493">
        <v>0.24112427340562967</v>
      </c>
      <c r="H62" s="404">
        <v>190.99532099999999</v>
      </c>
      <c r="I62" s="489">
        <v>-0.9796517939371856</v>
      </c>
      <c r="J62" s="405">
        <v>152.436508</v>
      </c>
      <c r="K62" s="486">
        <v>-0.98233737636245644</v>
      </c>
      <c r="L62" s="478">
        <v>0.79810000000000003</v>
      </c>
      <c r="M62" s="478">
        <v>-4.0999999999999995E-2</v>
      </c>
      <c r="N62" s="481">
        <v>7.3133504040442672</v>
      </c>
      <c r="O62" s="389">
        <v>54.074648000000003</v>
      </c>
      <c r="P62" s="476">
        <v>0.35034184808105456</v>
      </c>
      <c r="Q62" s="390" t="s">
        <v>45</v>
      </c>
    </row>
    <row r="63" spans="2:17" ht="17.25">
      <c r="B63" s="407" t="s">
        <v>694</v>
      </c>
      <c r="C63" s="473">
        <v>44834</v>
      </c>
      <c r="D63" s="408">
        <v>2674770</v>
      </c>
      <c r="E63" s="403">
        <v>-8.1546719999999997</v>
      </c>
      <c r="F63" s="489">
        <v>-1.0613617414131775</v>
      </c>
      <c r="G63" s="493">
        <v>-9.0666057329490406E-4</v>
      </c>
      <c r="H63" s="404">
        <v>8994.1839760000003</v>
      </c>
      <c r="I63" s="489">
        <v>-4.1780144391541645E-2</v>
      </c>
      <c r="J63" s="405">
        <v>8313.9673149999999</v>
      </c>
      <c r="K63" s="486">
        <v>-3.667121776573716E-2</v>
      </c>
      <c r="L63" s="478">
        <v>0.9423999999999999</v>
      </c>
      <c r="M63" s="478">
        <v>5.7500000000000002E-2</v>
      </c>
      <c r="N63" s="481">
        <v>1.1872328011858746</v>
      </c>
      <c r="O63" s="389">
        <v>1033.2793489999999</v>
      </c>
      <c r="P63" s="476">
        <v>1033.2793489999999</v>
      </c>
      <c r="Q63" s="390" t="s">
        <v>60</v>
      </c>
    </row>
    <row r="64" spans="2:17" ht="17.25">
      <c r="B64" s="407" t="s">
        <v>695</v>
      </c>
      <c r="C64" s="473">
        <v>44926</v>
      </c>
      <c r="D64" s="408">
        <v>615</v>
      </c>
      <c r="E64" s="403">
        <v>-1.211768</v>
      </c>
      <c r="F64" s="489">
        <v>-0.17617913240221034</v>
      </c>
      <c r="G64" s="493">
        <v>-0.25245550609415518</v>
      </c>
      <c r="H64" s="404">
        <v>4.7999270000000003</v>
      </c>
      <c r="I64" s="489">
        <v>9.6928325744277029</v>
      </c>
      <c r="J64" s="405">
        <v>4.4104080000000003</v>
      </c>
      <c r="K64" s="486">
        <v>19.190477934444242</v>
      </c>
      <c r="L64" s="478">
        <v>0.92430000000000012</v>
      </c>
      <c r="M64" s="478">
        <v>0.33360000000000001</v>
      </c>
      <c r="N64" s="481">
        <v>3.1575235830071038</v>
      </c>
      <c r="O64" s="389">
        <v>4.0997729999999999</v>
      </c>
      <c r="P64" s="476">
        <v>0.47545893025095182</v>
      </c>
      <c r="Q64" s="390" t="s">
        <v>53</v>
      </c>
    </row>
    <row r="65" spans="2:17" ht="17.25">
      <c r="B65" s="407" t="s">
        <v>696</v>
      </c>
      <c r="C65" s="473">
        <v>44926</v>
      </c>
      <c r="D65" s="408">
        <v>12574</v>
      </c>
      <c r="E65" s="403">
        <v>-1.7312350000000001</v>
      </c>
      <c r="F65" s="489">
        <v>-0.87517003160704154</v>
      </c>
      <c r="G65" s="493">
        <v>-1.1151288662134572E-2</v>
      </c>
      <c r="H65" s="404">
        <v>155.24977000000001</v>
      </c>
      <c r="I65" s="489">
        <v>0.37832896457892623</v>
      </c>
      <c r="J65" s="405">
        <v>149.35012900000001</v>
      </c>
      <c r="K65" s="486">
        <v>0.23726728180267706</v>
      </c>
      <c r="L65" s="478">
        <v>1.0078</v>
      </c>
      <c r="M65" s="478">
        <v>4.9100000000000005E-2</v>
      </c>
      <c r="N65" s="481">
        <v>1.1340234061711152</v>
      </c>
      <c r="O65" s="389">
        <v>-13.297605000000001</v>
      </c>
      <c r="P65" s="476">
        <v>-9.0878371220948715</v>
      </c>
      <c r="Q65" s="390" t="s">
        <v>53</v>
      </c>
    </row>
    <row r="66" spans="2:17">
      <c r="B66" s="407" t="s">
        <v>92</v>
      </c>
      <c r="C66" s="473">
        <v>44926</v>
      </c>
      <c r="D66" s="408">
        <v>15701</v>
      </c>
      <c r="E66" s="403">
        <v>1.0239670000000001</v>
      </c>
      <c r="F66" s="489">
        <v>-2.8336861143941836</v>
      </c>
      <c r="G66" s="493">
        <v>3.8514089088366205E-2</v>
      </c>
      <c r="H66" s="404">
        <v>26.586815999999999</v>
      </c>
      <c r="I66" s="489">
        <v>3.5048510424194525E-2</v>
      </c>
      <c r="J66" s="405">
        <v>18.290391</v>
      </c>
      <c r="K66" s="486">
        <v>-8.3357046598445297E-2</v>
      </c>
      <c r="L66" s="478">
        <v>0.69099999999999995</v>
      </c>
      <c r="M66" s="478">
        <v>0.27310000000000001</v>
      </c>
      <c r="N66" s="481">
        <v>1.1369443048720154</v>
      </c>
      <c r="O66" s="389">
        <v>3.038351</v>
      </c>
      <c r="P66" s="476">
        <v>1.0228078656216695</v>
      </c>
      <c r="Q66" s="390" t="s">
        <v>45</v>
      </c>
    </row>
    <row r="67" spans="2:17">
      <c r="B67" s="407" t="s">
        <v>252</v>
      </c>
      <c r="C67" s="473">
        <v>44742</v>
      </c>
      <c r="D67" s="408">
        <v>66094</v>
      </c>
      <c r="E67" s="403">
        <v>-14.77843</v>
      </c>
      <c r="F67" s="489">
        <v>-0.20460373459381692</v>
      </c>
      <c r="G67" s="493">
        <v>-0.34600770747320719</v>
      </c>
      <c r="H67" s="404">
        <v>42.711274000000003</v>
      </c>
      <c r="I67" s="489">
        <v>0.20290311486004889</v>
      </c>
      <c r="J67" s="405">
        <v>50.166890000000002</v>
      </c>
      <c r="K67" s="486">
        <v>8.3927717395590407E-2</v>
      </c>
      <c r="L67" s="478">
        <v>1.1745000000000001</v>
      </c>
      <c r="M67" s="478">
        <v>0.1714</v>
      </c>
      <c r="N67" s="481">
        <v>1.2636405116479692</v>
      </c>
      <c r="O67" s="389">
        <v>3.7561979999999999</v>
      </c>
      <c r="P67" s="476">
        <v>0.61928302149339587</v>
      </c>
      <c r="Q67" s="390" t="s">
        <v>45</v>
      </c>
    </row>
    <row r="68" spans="2:17" ht="17.25">
      <c r="B68" s="407" t="s">
        <v>697</v>
      </c>
      <c r="C68" s="473">
        <v>44926</v>
      </c>
      <c r="D68" s="408">
        <v>13207</v>
      </c>
      <c r="E68" s="403">
        <v>-10.546322</v>
      </c>
      <c r="F68" s="489">
        <v>-10.308159880814003</v>
      </c>
      <c r="G68" s="493">
        <v>-9.4841250342536779E-2</v>
      </c>
      <c r="H68" s="404">
        <v>111.199736</v>
      </c>
      <c r="I68" s="489">
        <v>3.488281460798623</v>
      </c>
      <c r="J68" s="405">
        <v>115.008167</v>
      </c>
      <c r="K68" s="486">
        <v>4.2583169121661451</v>
      </c>
      <c r="L68" s="478">
        <v>1.0342</v>
      </c>
      <c r="M68" s="478">
        <v>6.0499999999999998E-2</v>
      </c>
      <c r="N68" s="481">
        <v>1.6609932351458678</v>
      </c>
      <c r="O68" s="389">
        <v>13.008443</v>
      </c>
      <c r="P68" s="476">
        <v>0.22390695798503543</v>
      </c>
      <c r="Q68" s="390" t="s">
        <v>53</v>
      </c>
    </row>
    <row r="69" spans="2:17">
      <c r="B69" s="407" t="s">
        <v>111</v>
      </c>
      <c r="C69" s="473">
        <v>44926</v>
      </c>
      <c r="D69" s="408">
        <v>690690</v>
      </c>
      <c r="E69" s="403">
        <v>161.98578900000001</v>
      </c>
      <c r="F69" s="489">
        <v>-0.24710191773922613</v>
      </c>
      <c r="G69" s="493">
        <v>6.9029305224443407E-2</v>
      </c>
      <c r="H69" s="404">
        <v>2346.6234880000002</v>
      </c>
      <c r="I69" s="489">
        <v>-2.734972879570817E-2</v>
      </c>
      <c r="J69" s="405">
        <v>1873.246128</v>
      </c>
      <c r="K69" s="486">
        <v>-1.9626524585305481E-2</v>
      </c>
      <c r="L69" s="478">
        <v>0.74629999999999996</v>
      </c>
      <c r="M69" s="478">
        <v>0.111</v>
      </c>
      <c r="N69" s="481">
        <v>1.1821555834417456</v>
      </c>
      <c r="O69" s="389">
        <v>148.28948600000001</v>
      </c>
      <c r="P69" s="476">
        <v>6.4723691860211359</v>
      </c>
      <c r="Q69" s="390" t="s">
        <v>60</v>
      </c>
    </row>
    <row r="70" spans="2:17" ht="17.25">
      <c r="B70" s="407" t="s">
        <v>698</v>
      </c>
      <c r="C70" s="473">
        <v>44926</v>
      </c>
      <c r="D70" s="408">
        <v>184897</v>
      </c>
      <c r="E70" s="403">
        <v>53.372399999999999</v>
      </c>
      <c r="F70" s="489">
        <v>0.92650405302055172</v>
      </c>
      <c r="G70" s="493">
        <v>5.393675346601956E-2</v>
      </c>
      <c r="H70" s="404">
        <v>989.53675499999997</v>
      </c>
      <c r="I70" s="489">
        <v>0.14357632865649675</v>
      </c>
      <c r="J70" s="405">
        <v>869.84097499999996</v>
      </c>
      <c r="K70" s="486">
        <v>0.10371626091478028</v>
      </c>
      <c r="L70" s="478">
        <v>0.89410000000000001</v>
      </c>
      <c r="M70" s="478">
        <v>4.5999999999999999E-2</v>
      </c>
      <c r="N70" s="481">
        <v>1.7089916359455015</v>
      </c>
      <c r="O70" s="389">
        <v>65.799958000000004</v>
      </c>
      <c r="P70" s="476">
        <v>10.019682750450354</v>
      </c>
      <c r="Q70" s="390" t="s">
        <v>53</v>
      </c>
    </row>
    <row r="71" spans="2:17">
      <c r="B71" s="407" t="s">
        <v>32</v>
      </c>
      <c r="C71" s="473">
        <v>44742</v>
      </c>
      <c r="D71" s="408">
        <v>1710</v>
      </c>
      <c r="E71" s="403">
        <v>-14.221755</v>
      </c>
      <c r="F71" s="489">
        <v>-1.5537881777076208</v>
      </c>
      <c r="G71" s="493">
        <v>-7.5557061764228384E-2</v>
      </c>
      <c r="H71" s="404">
        <v>188.225358</v>
      </c>
      <c r="I71" s="489">
        <v>-0.13037361725683266</v>
      </c>
      <c r="J71" s="405">
        <v>184.89492300000001</v>
      </c>
      <c r="K71" s="486">
        <v>6.5200058878548017E-2</v>
      </c>
      <c r="L71" s="478">
        <v>0.90040000000000009</v>
      </c>
      <c r="M71" s="478">
        <v>9.3200000000000005E-2</v>
      </c>
      <c r="N71" s="481">
        <v>1.057063448338204</v>
      </c>
      <c r="O71" s="389">
        <v>126.846062</v>
      </c>
      <c r="P71" s="476">
        <v>2.0785750675660286</v>
      </c>
      <c r="Q71" s="390" t="s">
        <v>53</v>
      </c>
    </row>
    <row r="72" spans="2:17" ht="17.25">
      <c r="B72" s="407" t="s">
        <v>699</v>
      </c>
      <c r="C72" s="473">
        <v>44926</v>
      </c>
      <c r="D72" s="408">
        <v>472901</v>
      </c>
      <c r="E72" s="403">
        <v>229.94899899999999</v>
      </c>
      <c r="F72" s="489">
        <v>1.2320680964376427</v>
      </c>
      <c r="G72" s="493">
        <v>6.157200280617358E-2</v>
      </c>
      <c r="H72" s="404">
        <v>3734.635687</v>
      </c>
      <c r="I72" s="489">
        <v>0.166924297546657</v>
      </c>
      <c r="J72" s="405">
        <v>3299.8885209999999</v>
      </c>
      <c r="K72" s="486">
        <v>0.1148389016929478</v>
      </c>
      <c r="L72" s="478">
        <v>0.8851</v>
      </c>
      <c r="M72" s="478">
        <v>3.0800000000000001E-2</v>
      </c>
      <c r="N72" s="481">
        <v>1.4602461178839172</v>
      </c>
      <c r="O72" s="389">
        <v>172.475899</v>
      </c>
      <c r="P72" s="476">
        <v>1.6067353903333099</v>
      </c>
      <c r="Q72" s="390" t="s">
        <v>46</v>
      </c>
    </row>
    <row r="73" spans="2:17">
      <c r="B73" s="407" t="s">
        <v>147</v>
      </c>
      <c r="C73" s="473">
        <v>44926</v>
      </c>
      <c r="D73" s="408">
        <v>62457</v>
      </c>
      <c r="E73" s="403">
        <v>-30.171747</v>
      </c>
      <c r="F73" s="489">
        <v>-0.59365845723810629</v>
      </c>
      <c r="G73" s="493">
        <v>-0.11729618336276298</v>
      </c>
      <c r="H73" s="404">
        <v>257.227014</v>
      </c>
      <c r="I73" s="489">
        <v>0.19126182290025545</v>
      </c>
      <c r="J73" s="405">
        <v>234.98155700000001</v>
      </c>
      <c r="K73" s="486">
        <v>1.9277039281556812E-2</v>
      </c>
      <c r="L73" s="478">
        <v>0.91749999999999998</v>
      </c>
      <c r="M73" s="478">
        <v>0.20399999999999999</v>
      </c>
      <c r="N73" s="481">
        <v>1.0990307543185205</v>
      </c>
      <c r="O73" s="389">
        <v>46.902630000000002</v>
      </c>
      <c r="P73" s="476">
        <v>0.47932002344101166</v>
      </c>
      <c r="Q73" s="390" t="s">
        <v>45</v>
      </c>
    </row>
    <row r="74" spans="2:17" ht="17.25">
      <c r="B74" s="407" t="s">
        <v>701</v>
      </c>
      <c r="C74" s="473">
        <v>44742</v>
      </c>
      <c r="D74" s="408">
        <v>653187</v>
      </c>
      <c r="E74" s="403">
        <v>116.112987</v>
      </c>
      <c r="F74" s="489">
        <v>0.54745782183089498</v>
      </c>
      <c r="G74" s="493">
        <v>3.5084016770638694E-2</v>
      </c>
      <c r="H74" s="404">
        <v>3309.5693620000002</v>
      </c>
      <c r="I74" s="489">
        <v>3.2373288200626446E-2</v>
      </c>
      <c r="J74" s="405">
        <v>2873.235725</v>
      </c>
      <c r="K74" s="486">
        <v>5.7298526670780132E-3</v>
      </c>
      <c r="L74" s="478">
        <v>0.87439999999999996</v>
      </c>
      <c r="M74" s="478">
        <v>4.6500000000000007E-2</v>
      </c>
      <c r="N74" s="481">
        <v>1.8392621579414694</v>
      </c>
      <c r="O74" s="389">
        <v>766.74384899999995</v>
      </c>
      <c r="P74" s="476">
        <v>517.7423813437033</v>
      </c>
      <c r="Q74" s="390" t="s">
        <v>60</v>
      </c>
    </row>
    <row r="75" spans="2:17" ht="17.25">
      <c r="B75" s="407" t="s">
        <v>702</v>
      </c>
      <c r="C75" s="473">
        <v>44834</v>
      </c>
      <c r="D75" s="408">
        <v>6737</v>
      </c>
      <c r="E75" s="403">
        <v>0.66555200000000003</v>
      </c>
      <c r="F75" s="489">
        <v>0.94003981799155256</v>
      </c>
      <c r="G75" s="493">
        <v>8.9882398711801578E-3</v>
      </c>
      <c r="H75" s="404">
        <v>74.046977999999996</v>
      </c>
      <c r="I75" s="489">
        <v>1.2152544548700446</v>
      </c>
      <c r="J75" s="405">
        <v>66.123845000000003</v>
      </c>
      <c r="K75" s="486">
        <v>1.2152623707101722</v>
      </c>
      <c r="L75" s="478">
        <v>0.89300000000000002</v>
      </c>
      <c r="M75" s="478">
        <v>9.8000000000000004E-2</v>
      </c>
      <c r="N75" s="481">
        <v>45.577508420819711</v>
      </c>
      <c r="O75" s="389">
        <v>3.9296039999999999</v>
      </c>
      <c r="P75" s="476">
        <v>1.0408786006638986</v>
      </c>
      <c r="Q75" s="390" t="s">
        <v>45</v>
      </c>
    </row>
    <row r="76" spans="2:17">
      <c r="B76" s="397" t="s">
        <v>31</v>
      </c>
      <c r="C76" s="473">
        <v>44926</v>
      </c>
      <c r="D76" s="398">
        <v>1473</v>
      </c>
      <c r="E76" s="403">
        <v>248.11403000000001</v>
      </c>
      <c r="F76" s="489">
        <v>-0.1534452482078279</v>
      </c>
      <c r="G76" s="492">
        <v>0.12060716324021194</v>
      </c>
      <c r="H76" s="404">
        <v>2057.2080740000001</v>
      </c>
      <c r="I76" s="489">
        <v>0.11326047778485611</v>
      </c>
      <c r="J76" s="405">
        <v>1659.1728880000001</v>
      </c>
      <c r="K76" s="486">
        <v>0.17304496581350901</v>
      </c>
      <c r="L76" s="478">
        <v>0.85329999999999995</v>
      </c>
      <c r="M76" s="478">
        <v>7.2800000000000004E-2</v>
      </c>
      <c r="N76" s="478">
        <v>5.9226833071260296</v>
      </c>
      <c r="O76" s="389">
        <v>871.11645199999998</v>
      </c>
      <c r="P76" s="475">
        <v>22.869964092130374</v>
      </c>
      <c r="Q76" s="388" t="s">
        <v>45</v>
      </c>
    </row>
    <row r="77" spans="2:17" ht="17.25">
      <c r="B77" s="407" t="s">
        <v>703</v>
      </c>
      <c r="C77" s="473">
        <v>44926</v>
      </c>
      <c r="D77" s="408">
        <v>19933</v>
      </c>
      <c r="E77" s="403">
        <v>-5.5964749999999999</v>
      </c>
      <c r="F77" s="489">
        <v>1.9884014370449161</v>
      </c>
      <c r="G77" s="493">
        <v>-7.4317715769301754E-2</v>
      </c>
      <c r="H77" s="404">
        <v>75.304722999999996</v>
      </c>
      <c r="I77" s="489">
        <v>-5.2679372370634657E-2</v>
      </c>
      <c r="J77" s="405">
        <v>71.910961</v>
      </c>
      <c r="K77" s="486">
        <v>-1.7810980039081462E-3</v>
      </c>
      <c r="L77" s="478">
        <v>0.97959999999999992</v>
      </c>
      <c r="M77" s="478">
        <v>0.1193</v>
      </c>
      <c r="N77" s="481">
        <v>2.8758875956112635</v>
      </c>
      <c r="O77" s="389">
        <v>20.838114000000001</v>
      </c>
      <c r="P77" s="476">
        <v>0.62860087568045264</v>
      </c>
      <c r="Q77" s="390" t="s">
        <v>45</v>
      </c>
    </row>
    <row r="78" spans="2:17" ht="17.25">
      <c r="B78" s="407" t="s">
        <v>704</v>
      </c>
      <c r="C78" s="473">
        <v>44926</v>
      </c>
      <c r="D78" s="408">
        <v>216507</v>
      </c>
      <c r="E78" s="403">
        <v>123.706389</v>
      </c>
      <c r="F78" s="489">
        <v>0.94510436384661334</v>
      </c>
      <c r="G78" s="493">
        <v>8.7163500358626161E-2</v>
      </c>
      <c r="H78" s="404">
        <v>1419.2453089999999</v>
      </c>
      <c r="I78" s="489">
        <v>7.4135644711854382E-2</v>
      </c>
      <c r="J78" s="405">
        <v>1066.786609</v>
      </c>
      <c r="K78" s="486">
        <v>-4.0932471276872787E-2</v>
      </c>
      <c r="L78" s="478">
        <v>0.75749999999999995</v>
      </c>
      <c r="M78" s="478">
        <v>0.1273</v>
      </c>
      <c r="N78" s="481">
        <v>1.3932564775715961</v>
      </c>
      <c r="O78" s="389">
        <v>114.528057</v>
      </c>
      <c r="P78" s="476">
        <v>114.528057</v>
      </c>
      <c r="Q78" s="390" t="s">
        <v>45</v>
      </c>
    </row>
    <row r="79" spans="2:17" ht="17.25">
      <c r="B79" s="407" t="s">
        <v>705</v>
      </c>
      <c r="C79" s="473">
        <v>44926</v>
      </c>
      <c r="D79" s="409">
        <v>0</v>
      </c>
      <c r="E79" s="403">
        <v>0</v>
      </c>
      <c r="F79" s="490" t="s">
        <v>274</v>
      </c>
      <c r="G79" s="487" t="s">
        <v>274</v>
      </c>
      <c r="H79" s="411">
        <v>0</v>
      </c>
      <c r="I79" s="490" t="s">
        <v>274</v>
      </c>
      <c r="J79" s="412">
        <v>0</v>
      </c>
      <c r="K79" s="487" t="s">
        <v>274</v>
      </c>
      <c r="L79" s="482" t="s">
        <v>274</v>
      </c>
      <c r="M79" s="482" t="s">
        <v>274</v>
      </c>
      <c r="N79" s="480" t="s">
        <v>274</v>
      </c>
      <c r="O79" s="389">
        <v>1.7350000000000001</v>
      </c>
      <c r="P79" s="476">
        <v>0.36568388682979469</v>
      </c>
      <c r="Q79" s="390" t="s">
        <v>53</v>
      </c>
    </row>
    <row r="80" spans="2:17" ht="17.25">
      <c r="B80" s="407" t="s">
        <v>706</v>
      </c>
      <c r="C80" s="473">
        <v>44834</v>
      </c>
      <c r="D80" s="408">
        <v>66020</v>
      </c>
      <c r="E80" s="403">
        <v>1.915799</v>
      </c>
      <c r="F80" s="489">
        <v>0.17765744522334809</v>
      </c>
      <c r="G80" s="493">
        <v>5.8522081935973311E-3</v>
      </c>
      <c r="H80" s="404">
        <v>327.36343900000003</v>
      </c>
      <c r="I80" s="489">
        <v>0.12475640454791107</v>
      </c>
      <c r="J80" s="405">
        <v>318.434573</v>
      </c>
      <c r="K80" s="486">
        <v>0.12458344472440259</v>
      </c>
      <c r="L80" s="478">
        <v>0.98140000000000005</v>
      </c>
      <c r="M80" s="478">
        <v>1.89E-2</v>
      </c>
      <c r="N80" s="481">
        <v>1.7785066405311434</v>
      </c>
      <c r="O80" s="389">
        <v>13.769062999999999</v>
      </c>
      <c r="P80" s="476">
        <v>0.17237260268882754</v>
      </c>
      <c r="Q80" s="390" t="s">
        <v>53</v>
      </c>
    </row>
    <row r="81" spans="2:17">
      <c r="B81" s="407" t="s">
        <v>185</v>
      </c>
      <c r="C81" s="473">
        <v>44926</v>
      </c>
      <c r="D81" s="408">
        <v>457125</v>
      </c>
      <c r="E81" s="403">
        <v>-70.536928000000003</v>
      </c>
      <c r="F81" s="489">
        <v>41.23087897817657</v>
      </c>
      <c r="G81" s="493">
        <v>-3.2853620565811592E-2</v>
      </c>
      <c r="H81" s="404">
        <v>2147.0062290000001</v>
      </c>
      <c r="I81" s="489">
        <v>918.06798514941124</v>
      </c>
      <c r="J81" s="405">
        <v>1869.1842340000001</v>
      </c>
      <c r="K81" s="486">
        <v>498.87062783339076</v>
      </c>
      <c r="L81" s="478">
        <v>1.6234</v>
      </c>
      <c r="M81" s="478">
        <v>0.14429999999999998</v>
      </c>
      <c r="N81" s="481">
        <v>0.78906841004223105</v>
      </c>
      <c r="O81" s="389">
        <v>728.96621200000004</v>
      </c>
      <c r="P81" s="476">
        <v>130.34186590615488</v>
      </c>
      <c r="Q81" s="390" t="s">
        <v>53</v>
      </c>
    </row>
    <row r="82" spans="2:17" ht="17.25">
      <c r="B82" s="407" t="s">
        <v>707</v>
      </c>
      <c r="C82" s="473">
        <v>44926</v>
      </c>
      <c r="D82" s="408">
        <v>89997</v>
      </c>
      <c r="E82" s="403">
        <v>6.4486879999999998</v>
      </c>
      <c r="F82" s="489">
        <v>-0.16394638989260943</v>
      </c>
      <c r="G82" s="493">
        <v>1.9355412683681631E-2</v>
      </c>
      <c r="H82" s="404">
        <v>333.17233299999998</v>
      </c>
      <c r="I82" s="489">
        <v>0.39869221912845254</v>
      </c>
      <c r="J82" s="405">
        <v>322.077223</v>
      </c>
      <c r="K82" s="486">
        <v>0.39715049203476804</v>
      </c>
      <c r="L82" s="478">
        <v>0.97209999999999996</v>
      </c>
      <c r="M82" s="478">
        <v>1.3899999999999999E-2</v>
      </c>
      <c r="N82" s="481">
        <v>1.9857929977896389</v>
      </c>
      <c r="O82" s="389">
        <v>42.51249</v>
      </c>
      <c r="P82" s="476">
        <v>3.1355808129625329</v>
      </c>
      <c r="Q82" s="390" t="s">
        <v>45</v>
      </c>
    </row>
    <row r="83" spans="2:17" ht="17.25">
      <c r="B83" s="407" t="s">
        <v>708</v>
      </c>
      <c r="C83" s="473">
        <v>44742</v>
      </c>
      <c r="D83" s="408">
        <v>174359</v>
      </c>
      <c r="E83" s="403">
        <v>43.520446999999997</v>
      </c>
      <c r="F83" s="489">
        <v>9.7145610669544862</v>
      </c>
      <c r="G83" s="493">
        <v>6.1086177693483651E-2</v>
      </c>
      <c r="H83" s="404">
        <v>712.44344699999999</v>
      </c>
      <c r="I83" s="489">
        <v>0.10313149931512161</v>
      </c>
      <c r="J83" s="405">
        <v>617.51185699999996</v>
      </c>
      <c r="K83" s="486">
        <v>6.6314222421309008E-2</v>
      </c>
      <c r="L83" s="478">
        <v>0.89190000000000003</v>
      </c>
      <c r="M83" s="478">
        <v>7.2099999999999997E-2</v>
      </c>
      <c r="N83" s="481">
        <v>1.1128897812933802</v>
      </c>
      <c r="O83" s="389">
        <v>138.87772200000001</v>
      </c>
      <c r="P83" s="476">
        <v>3.0010372418666948</v>
      </c>
      <c r="Q83" s="390" t="s">
        <v>50</v>
      </c>
    </row>
    <row r="84" spans="2:17" ht="17.25">
      <c r="B84" s="407" t="s">
        <v>713</v>
      </c>
      <c r="C84" s="473">
        <v>44742</v>
      </c>
      <c r="D84" s="408">
        <v>306382</v>
      </c>
      <c r="E84" s="403">
        <v>35.192301999999998</v>
      </c>
      <c r="F84" s="489">
        <v>-0.23842363875344749</v>
      </c>
      <c r="G84" s="493">
        <v>2.0621001727943903E-2</v>
      </c>
      <c r="H84" s="404">
        <v>1706.6242689999999</v>
      </c>
      <c r="I84" s="489">
        <v>0.33974419341841566</v>
      </c>
      <c r="J84" s="405">
        <v>1597.879942</v>
      </c>
      <c r="K84" s="486">
        <v>0.37403265712896999</v>
      </c>
      <c r="L84" s="478">
        <v>0.9373999999999999</v>
      </c>
      <c r="M84" s="478">
        <v>4.2999999999999997E-2</v>
      </c>
      <c r="N84" s="481">
        <v>1.2469733737722717</v>
      </c>
      <c r="O84" s="389">
        <v>290.04290300000002</v>
      </c>
      <c r="P84" s="476">
        <v>4.9476185764057483</v>
      </c>
      <c r="Q84" s="390" t="s">
        <v>50</v>
      </c>
    </row>
    <row r="85" spans="2:17">
      <c r="B85" s="407" t="s">
        <v>17</v>
      </c>
      <c r="C85" s="473">
        <v>44926</v>
      </c>
      <c r="D85" s="408">
        <v>272362</v>
      </c>
      <c r="E85" s="403">
        <v>69.891999999999996</v>
      </c>
      <c r="F85" s="489">
        <v>0.30692995250383337</v>
      </c>
      <c r="G85" s="493">
        <v>1.6201040137745464E-2</v>
      </c>
      <c r="H85" s="404">
        <v>4314.0439999999999</v>
      </c>
      <c r="I85" s="489">
        <v>0.23070172961182511</v>
      </c>
      <c r="J85" s="405">
        <v>3891.471</v>
      </c>
      <c r="K85" s="486">
        <v>0.24056372349775587</v>
      </c>
      <c r="L85" s="478">
        <v>0.90650000000000008</v>
      </c>
      <c r="M85" s="478">
        <v>8.1699999999999995E-2</v>
      </c>
      <c r="N85" s="481">
        <v>2.9583483549251168</v>
      </c>
      <c r="O85" s="389">
        <v>591.87900000000002</v>
      </c>
      <c r="P85" s="476">
        <v>18.727966212145361</v>
      </c>
      <c r="Q85" s="390" t="s">
        <v>53</v>
      </c>
    </row>
    <row r="86" spans="2:17">
      <c r="B86" s="407" t="s">
        <v>22</v>
      </c>
      <c r="C86" s="473">
        <v>44834</v>
      </c>
      <c r="D86" s="408">
        <v>150103</v>
      </c>
      <c r="E86" s="403">
        <v>3.2319589999999998</v>
      </c>
      <c r="F86" s="489">
        <v>1.3333422374956683</v>
      </c>
      <c r="G86" s="493">
        <v>3.7625314769815271E-3</v>
      </c>
      <c r="H86" s="404">
        <v>858.98523899999998</v>
      </c>
      <c r="I86" s="489">
        <v>3.9175711515935921E-2</v>
      </c>
      <c r="J86" s="405">
        <v>827.61990300000002</v>
      </c>
      <c r="K86" s="486">
        <v>3.539173200434801E-2</v>
      </c>
      <c r="L86" s="478">
        <v>0.99400000000000011</v>
      </c>
      <c r="M86" s="478">
        <v>3.27E-2</v>
      </c>
      <c r="N86" s="481">
        <v>1.5284697117794923</v>
      </c>
      <c r="O86" s="389">
        <v>48.226953000000002</v>
      </c>
      <c r="P86" s="476">
        <v>16.760863014817428</v>
      </c>
      <c r="Q86" s="390" t="s">
        <v>45</v>
      </c>
    </row>
    <row r="87" spans="2:17" ht="17.25">
      <c r="B87" s="407" t="s">
        <v>715</v>
      </c>
      <c r="C87" s="473">
        <v>44926</v>
      </c>
      <c r="D87" s="408">
        <v>12956</v>
      </c>
      <c r="E87" s="403">
        <v>0.54037999999999997</v>
      </c>
      <c r="F87" s="489">
        <v>0.4262676277525424</v>
      </c>
      <c r="G87" s="493">
        <v>3.7450417855473253E-3</v>
      </c>
      <c r="H87" s="404">
        <v>144.292115</v>
      </c>
      <c r="I87" s="489">
        <v>0.18468338090922168</v>
      </c>
      <c r="J87" s="405">
        <v>138.774023</v>
      </c>
      <c r="K87" s="486">
        <v>0.18417317579664569</v>
      </c>
      <c r="L87" s="478">
        <v>0.96450000000000002</v>
      </c>
      <c r="M87" s="478">
        <v>3.3000000000000002E-2</v>
      </c>
      <c r="N87" s="481">
        <v>2.9486757863537516</v>
      </c>
      <c r="O87" s="389">
        <v>4.3402830000000003</v>
      </c>
      <c r="P87" s="476">
        <v>0.32764585272312946</v>
      </c>
      <c r="Q87" s="390" t="s">
        <v>53</v>
      </c>
    </row>
    <row r="88" spans="2:17">
      <c r="B88" s="407" t="s">
        <v>20</v>
      </c>
      <c r="C88" s="473">
        <v>44834</v>
      </c>
      <c r="D88" s="408">
        <v>148702</v>
      </c>
      <c r="E88" s="403">
        <v>-2.5644809999999998</v>
      </c>
      <c r="F88" s="489">
        <v>-1.0853643934870663</v>
      </c>
      <c r="G88" s="493">
        <v>-2.8562335239170431E-3</v>
      </c>
      <c r="H88" s="404">
        <v>897.854107</v>
      </c>
      <c r="I88" s="489">
        <v>1.6870555670402455E-2</v>
      </c>
      <c r="J88" s="405">
        <v>806.43580499999996</v>
      </c>
      <c r="K88" s="486">
        <v>6.8591101336975505E-2</v>
      </c>
      <c r="L88" s="478">
        <v>0.88139999999999996</v>
      </c>
      <c r="M88" s="478">
        <v>0.10460000000000001</v>
      </c>
      <c r="N88" s="481">
        <v>1.7212378569119124</v>
      </c>
      <c r="O88" s="389">
        <v>162.45369700000001</v>
      </c>
      <c r="P88" s="476">
        <v>31.206534340141371</v>
      </c>
      <c r="Q88" s="390" t="s">
        <v>45</v>
      </c>
    </row>
    <row r="89" spans="2:17">
      <c r="B89" s="407" t="s">
        <v>23</v>
      </c>
      <c r="C89" s="473">
        <v>44926</v>
      </c>
      <c r="D89" s="408">
        <v>51552</v>
      </c>
      <c r="E89" s="403">
        <v>14.863576999999999</v>
      </c>
      <c r="F89" s="489">
        <v>1.1391812764499865</v>
      </c>
      <c r="G89" s="493">
        <v>0.12073959525723907</v>
      </c>
      <c r="H89" s="404">
        <v>123.10441299999999</v>
      </c>
      <c r="I89" s="489">
        <v>0.15631640743736716</v>
      </c>
      <c r="J89" s="405">
        <v>77.213967999999994</v>
      </c>
      <c r="K89" s="486">
        <v>2.6006027032649754E-3</v>
      </c>
      <c r="L89" s="478">
        <v>0.63369999999999993</v>
      </c>
      <c r="M89" s="478">
        <v>0.19510000000000002</v>
      </c>
      <c r="N89" s="481">
        <v>1.7551859137912802</v>
      </c>
      <c r="O89" s="389">
        <v>104.589305</v>
      </c>
      <c r="P89" s="476">
        <v>104.589305</v>
      </c>
      <c r="Q89" s="390" t="s">
        <v>45</v>
      </c>
    </row>
    <row r="90" spans="2:17" ht="17.25">
      <c r="B90" s="407" t="s">
        <v>716</v>
      </c>
      <c r="C90" s="473">
        <v>44926</v>
      </c>
      <c r="D90" s="409">
        <v>0</v>
      </c>
      <c r="E90" s="403">
        <v>-0.26921400000000001</v>
      </c>
      <c r="F90" s="490" t="s">
        <v>274</v>
      </c>
      <c r="G90" s="493">
        <v>-156.42882045322486</v>
      </c>
      <c r="H90" s="404">
        <v>1.7210000000000001E-3</v>
      </c>
      <c r="I90" s="490" t="s">
        <v>274</v>
      </c>
      <c r="J90" s="405">
        <v>0</v>
      </c>
      <c r="K90" s="487" t="s">
        <v>274</v>
      </c>
      <c r="L90" s="482" t="s">
        <v>274</v>
      </c>
      <c r="M90" s="478">
        <v>157.4288</v>
      </c>
      <c r="N90" s="481">
        <v>5896.3374999999996</v>
      </c>
      <c r="O90" s="389">
        <v>5.0162699999999996</v>
      </c>
      <c r="P90" s="476">
        <v>0.62043495888602795</v>
      </c>
      <c r="Q90" s="390" t="s">
        <v>53</v>
      </c>
    </row>
    <row r="91" spans="2:17">
      <c r="B91" s="407" t="s">
        <v>105</v>
      </c>
      <c r="C91" s="473">
        <v>44926</v>
      </c>
      <c r="D91" s="408">
        <v>102768</v>
      </c>
      <c r="E91" s="403">
        <v>11.202562</v>
      </c>
      <c r="F91" s="489">
        <v>-8.3038338966430914</v>
      </c>
      <c r="G91" s="493">
        <v>1.7213290206631832E-2</v>
      </c>
      <c r="H91" s="404">
        <v>650.80887299999995</v>
      </c>
      <c r="I91" s="489">
        <v>9.9988623521077805E-2</v>
      </c>
      <c r="J91" s="405">
        <v>575.66149900000005</v>
      </c>
      <c r="K91" s="486">
        <v>8.9124201782173451E-2</v>
      </c>
      <c r="L91" s="478">
        <v>0.88489999999999991</v>
      </c>
      <c r="M91" s="478">
        <v>9.820000000000001E-2</v>
      </c>
      <c r="N91" s="481">
        <v>1.6295933312467261</v>
      </c>
      <c r="O91" s="389">
        <v>65.945413000000002</v>
      </c>
      <c r="P91" s="476">
        <v>0.90163266338528847</v>
      </c>
      <c r="Q91" s="390" t="s">
        <v>45</v>
      </c>
    </row>
    <row r="92" spans="2:17">
      <c r="B92" s="407" t="s">
        <v>14</v>
      </c>
      <c r="C92" s="473">
        <v>44926</v>
      </c>
      <c r="D92" s="408">
        <v>732141</v>
      </c>
      <c r="E92" s="403">
        <v>68.629000000000005</v>
      </c>
      <c r="F92" s="489">
        <v>-0.48420190298675725</v>
      </c>
      <c r="G92" s="493">
        <v>9.6887293292684216E-3</v>
      </c>
      <c r="H92" s="404">
        <v>7083.3850000000002</v>
      </c>
      <c r="I92" s="489">
        <v>2.8608964399691971E-2</v>
      </c>
      <c r="J92" s="405">
        <v>6379.4059999999999</v>
      </c>
      <c r="K92" s="486">
        <v>4.5295665977603025E-2</v>
      </c>
      <c r="L92" s="478">
        <v>0.91069999999999995</v>
      </c>
      <c r="M92" s="478">
        <v>8.6199999999999999E-2</v>
      </c>
      <c r="N92" s="481">
        <v>0.69105101540090752</v>
      </c>
      <c r="O92" s="389">
        <v>124.18899999999999</v>
      </c>
      <c r="P92" s="476">
        <v>1.352224118443548</v>
      </c>
      <c r="Q92" s="390" t="s">
        <v>46</v>
      </c>
    </row>
    <row r="93" spans="2:17">
      <c r="B93" s="407" t="s">
        <v>151</v>
      </c>
      <c r="C93" s="473">
        <v>44926</v>
      </c>
      <c r="D93" s="408">
        <v>383638</v>
      </c>
      <c r="E93" s="403">
        <v>67.095609999999994</v>
      </c>
      <c r="F93" s="489">
        <v>0.86086286118702193</v>
      </c>
      <c r="G93" s="493">
        <v>2.6397269316762017E-2</v>
      </c>
      <c r="H93" s="404">
        <v>2541.7632859999999</v>
      </c>
      <c r="I93" s="489">
        <v>0.10120257785135189</v>
      </c>
      <c r="J93" s="405">
        <v>2148.767386</v>
      </c>
      <c r="K93" s="486">
        <v>7.8863083434148287E-2</v>
      </c>
      <c r="L93" s="478">
        <v>0.84730000000000005</v>
      </c>
      <c r="M93" s="478">
        <v>0.11789999999999999</v>
      </c>
      <c r="N93" s="481">
        <v>0.86679134747202513</v>
      </c>
      <c r="O93" s="389">
        <v>130.103127</v>
      </c>
      <c r="P93" s="476">
        <v>18.993082363033022</v>
      </c>
      <c r="Q93" s="390" t="s">
        <v>45</v>
      </c>
    </row>
    <row r="94" spans="2:17">
      <c r="B94" s="407" t="s">
        <v>153</v>
      </c>
      <c r="C94" s="473">
        <v>44926</v>
      </c>
      <c r="D94" s="408">
        <v>32694</v>
      </c>
      <c r="E94" s="403">
        <v>13.875420999999999</v>
      </c>
      <c r="F94" s="489">
        <v>0.36777002682325111</v>
      </c>
      <c r="G94" s="493">
        <v>8.1185452319639057E-2</v>
      </c>
      <c r="H94" s="404">
        <v>170.910189</v>
      </c>
      <c r="I94" s="489">
        <v>0.36435914203674241</v>
      </c>
      <c r="J94" s="405">
        <v>132.58599000000001</v>
      </c>
      <c r="K94" s="486">
        <v>0.35555268512447008</v>
      </c>
      <c r="L94" s="478">
        <v>0.77969999999999995</v>
      </c>
      <c r="M94" s="478">
        <v>0.1115</v>
      </c>
      <c r="N94" s="481">
        <v>1.5911356981415967</v>
      </c>
      <c r="O94" s="389">
        <v>30.599484</v>
      </c>
      <c r="P94" s="476">
        <v>1.1700125767002061</v>
      </c>
      <c r="Q94" s="390" t="s">
        <v>50</v>
      </c>
    </row>
    <row r="95" spans="2:17">
      <c r="B95" s="407" t="s">
        <v>30</v>
      </c>
      <c r="C95" s="473">
        <v>44926</v>
      </c>
      <c r="D95" s="408">
        <v>83036</v>
      </c>
      <c r="E95" s="403">
        <v>-64.490153000000007</v>
      </c>
      <c r="F95" s="489">
        <v>-0.46356822556692151</v>
      </c>
      <c r="G95" s="493">
        <v>-6.0476068186028388E-2</v>
      </c>
      <c r="H95" s="404">
        <v>1066.374765</v>
      </c>
      <c r="I95" s="489">
        <v>0.25565273762677665</v>
      </c>
      <c r="J95" s="405">
        <v>1025.8699409999999</v>
      </c>
      <c r="K95" s="486">
        <v>0.20685611318660471</v>
      </c>
      <c r="L95" s="478">
        <v>0.97170000000000001</v>
      </c>
      <c r="M95" s="478">
        <v>9.8400000000000001E-2</v>
      </c>
      <c r="N95" s="481">
        <v>1.0012677257093134</v>
      </c>
      <c r="O95" s="389">
        <v>4.7377669999999998</v>
      </c>
      <c r="P95" s="476">
        <v>0.28562209085049817</v>
      </c>
      <c r="Q95" s="390" t="s">
        <v>53</v>
      </c>
    </row>
    <row r="96" spans="2:17" ht="17.25">
      <c r="B96" s="407" t="s">
        <v>712</v>
      </c>
      <c r="C96" s="473">
        <v>44742</v>
      </c>
      <c r="D96" s="408">
        <v>194268</v>
      </c>
      <c r="E96" s="403">
        <v>-1.6754709999999999</v>
      </c>
      <c r="F96" s="489">
        <v>-1.5247573562044432</v>
      </c>
      <c r="G96" s="493">
        <v>-2.2672372632792318E-3</v>
      </c>
      <c r="H96" s="404">
        <v>738.99235299999998</v>
      </c>
      <c r="I96" s="489">
        <v>7.6338240074182412E-2</v>
      </c>
      <c r="J96" s="405">
        <v>665.19030199999997</v>
      </c>
      <c r="K96" s="486">
        <v>9.1411308820851467E-2</v>
      </c>
      <c r="L96" s="478">
        <v>0.90229999999999999</v>
      </c>
      <c r="M96" s="478">
        <v>0.10210000000000001</v>
      </c>
      <c r="N96" s="481">
        <v>1.0310771430582835</v>
      </c>
      <c r="O96" s="389">
        <v>66.636444999999995</v>
      </c>
      <c r="P96" s="476">
        <v>1.3436685386476244</v>
      </c>
      <c r="Q96" s="390" t="s">
        <v>50</v>
      </c>
    </row>
    <row r="97" spans="2:17" ht="17.25">
      <c r="B97" s="407" t="s">
        <v>678</v>
      </c>
      <c r="C97" s="473">
        <v>44742</v>
      </c>
      <c r="D97" s="408">
        <v>11209</v>
      </c>
      <c r="E97" s="403">
        <v>2.597315</v>
      </c>
      <c r="F97" s="489">
        <v>-0.5483202228178965</v>
      </c>
      <c r="G97" s="493">
        <v>3.089192952674915E-2</v>
      </c>
      <c r="H97" s="404">
        <v>84.077461</v>
      </c>
      <c r="I97" s="489">
        <v>5.1460543183061522E-2</v>
      </c>
      <c r="J97" s="405">
        <v>75.441799000000003</v>
      </c>
      <c r="K97" s="486">
        <v>0.1255376630399925</v>
      </c>
      <c r="L97" s="478">
        <v>0.89829999999999999</v>
      </c>
      <c r="M97" s="478">
        <v>7.1800000000000003E-2</v>
      </c>
      <c r="N97" s="481">
        <v>2.265072994741562</v>
      </c>
      <c r="O97" s="389">
        <v>14.843142</v>
      </c>
      <c r="P97" s="476">
        <v>4.6856842870870432</v>
      </c>
      <c r="Q97" s="390" t="s">
        <v>45</v>
      </c>
    </row>
    <row r="98" spans="2:17">
      <c r="B98" s="407" t="s">
        <v>231</v>
      </c>
      <c r="C98" s="473">
        <v>44926</v>
      </c>
      <c r="D98" s="408">
        <v>88555</v>
      </c>
      <c r="E98" s="403">
        <v>14.997512</v>
      </c>
      <c r="F98" s="489">
        <v>9.7577989998381173E-2</v>
      </c>
      <c r="G98" s="493">
        <v>1.2569007019907373E-2</v>
      </c>
      <c r="H98" s="404">
        <v>1193.2137499999999</v>
      </c>
      <c r="I98" s="489">
        <v>0.43042066662157591</v>
      </c>
      <c r="J98" s="405">
        <v>1080.6705770000001</v>
      </c>
      <c r="K98" s="486">
        <v>0.47002969529950495</v>
      </c>
      <c r="L98" s="478">
        <v>0.90769999999999995</v>
      </c>
      <c r="M98" s="478">
        <v>7.8E-2</v>
      </c>
      <c r="N98" s="481">
        <v>0.71018763787264771</v>
      </c>
      <c r="O98" s="389">
        <v>35.003155</v>
      </c>
      <c r="P98" s="476">
        <v>3.8332434244993578</v>
      </c>
      <c r="Q98" s="390" t="s">
        <v>53</v>
      </c>
    </row>
    <row r="99" spans="2:17">
      <c r="B99" s="413" t="s">
        <v>108</v>
      </c>
      <c r="C99" s="474">
        <v>44742</v>
      </c>
      <c r="D99" s="414">
        <v>104662</v>
      </c>
      <c r="E99" s="415">
        <v>-4.364833</v>
      </c>
      <c r="F99" s="491">
        <v>3.3725023691554989</v>
      </c>
      <c r="G99" s="494">
        <v>-6.4818726486283694E-3</v>
      </c>
      <c r="H99" s="416">
        <v>673.39073699999994</v>
      </c>
      <c r="I99" s="491">
        <v>5.8347147419932893E-3</v>
      </c>
      <c r="J99" s="417">
        <v>612.44964500000003</v>
      </c>
      <c r="K99" s="488">
        <v>2.5004843334806887E-3</v>
      </c>
      <c r="L99" s="483">
        <v>0.90920000000000001</v>
      </c>
      <c r="M99" s="483">
        <v>9.6699999999999994E-2</v>
      </c>
      <c r="N99" s="484">
        <v>1.1459336933958679</v>
      </c>
      <c r="O99" s="391">
        <v>15.022913000000001</v>
      </c>
      <c r="P99" s="477">
        <v>2.2830521843399541E-3</v>
      </c>
      <c r="Q99" s="392" t="s">
        <v>45</v>
      </c>
    </row>
    <row r="100" spans="2:17">
      <c r="B100" s="56"/>
      <c r="C100" s="56"/>
      <c r="D100" s="56"/>
      <c r="E100" s="56"/>
      <c r="F100" s="56"/>
      <c r="G100" s="56"/>
      <c r="H100" s="56"/>
      <c r="I100" s="56"/>
      <c r="J100" s="56"/>
      <c r="K100" s="56"/>
      <c r="L100" s="56"/>
      <c r="M100" s="56"/>
      <c r="N100" s="56"/>
    </row>
    <row r="101" spans="2:17">
      <c r="B101" s="567" t="s">
        <v>286</v>
      </c>
      <c r="C101" s="567"/>
      <c r="D101" s="567"/>
      <c r="E101" s="567"/>
      <c r="F101" s="567"/>
      <c r="G101" s="567"/>
      <c r="H101" s="567"/>
      <c r="I101" s="567"/>
      <c r="J101" s="56"/>
      <c r="K101" s="56"/>
      <c r="L101" s="56"/>
      <c r="M101" s="56"/>
      <c r="N101" s="56"/>
    </row>
    <row r="102" spans="2:17">
      <c r="B102" s="567" t="s">
        <v>287</v>
      </c>
      <c r="C102" s="567"/>
      <c r="D102" s="567"/>
      <c r="E102" s="567"/>
      <c r="F102" s="567"/>
      <c r="G102" s="567"/>
      <c r="H102" s="567"/>
      <c r="I102" s="567"/>
      <c r="J102" s="56"/>
      <c r="K102" s="56"/>
      <c r="L102" s="56"/>
      <c r="M102" s="56"/>
      <c r="N102" s="56"/>
    </row>
    <row r="103" spans="2:17" ht="28.5" customHeight="1">
      <c r="B103" s="567" t="s">
        <v>415</v>
      </c>
      <c r="C103" s="567"/>
      <c r="D103" s="567"/>
      <c r="E103" s="567"/>
      <c r="F103" s="567"/>
      <c r="G103" s="567"/>
      <c r="H103" s="567"/>
      <c r="I103" s="567"/>
      <c r="J103" s="56"/>
      <c r="K103" s="56"/>
      <c r="L103" s="56"/>
      <c r="M103" s="56"/>
      <c r="N103" s="56"/>
    </row>
    <row r="104" spans="2:17">
      <c r="B104" s="567" t="s">
        <v>416</v>
      </c>
      <c r="C104" s="567"/>
      <c r="D104" s="567"/>
      <c r="E104" s="567"/>
      <c r="F104" s="567"/>
      <c r="G104" s="567"/>
      <c r="H104" s="567"/>
      <c r="I104" s="567"/>
      <c r="J104" s="56"/>
      <c r="K104" s="56"/>
      <c r="L104" s="56"/>
      <c r="M104" s="56"/>
      <c r="N104" s="56"/>
    </row>
    <row r="105" spans="2:17">
      <c r="B105" s="56"/>
      <c r="C105" s="56"/>
      <c r="D105" s="56"/>
      <c r="E105" s="56"/>
      <c r="F105" s="56"/>
      <c r="G105" s="56"/>
      <c r="H105" s="56"/>
      <c r="I105" s="56"/>
      <c r="J105" s="56"/>
      <c r="K105" s="56"/>
      <c r="L105" s="56"/>
      <c r="M105" s="56"/>
      <c r="N105" s="56"/>
    </row>
    <row r="106" spans="2:17" ht="104.65" customHeight="1">
      <c r="B106" s="567" t="s">
        <v>757</v>
      </c>
      <c r="C106" s="567"/>
      <c r="D106" s="567"/>
      <c r="E106" s="567"/>
      <c r="F106" s="567"/>
      <c r="G106" s="567"/>
      <c r="H106" s="567"/>
      <c r="I106" s="567"/>
      <c r="J106" s="293"/>
      <c r="K106" s="293"/>
      <c r="L106" s="293"/>
      <c r="M106" s="293"/>
      <c r="N106" s="56"/>
    </row>
    <row r="107" spans="2:17">
      <c r="B107" s="293"/>
      <c r="C107" s="293"/>
      <c r="D107" s="293"/>
      <c r="E107" s="293"/>
      <c r="F107" s="293"/>
      <c r="G107" s="293"/>
      <c r="H107" s="293"/>
      <c r="I107" s="293"/>
      <c r="J107" s="293"/>
      <c r="K107" s="293"/>
      <c r="L107" s="293"/>
      <c r="M107" s="293"/>
      <c r="N107" s="56"/>
    </row>
    <row r="108" spans="2:17" ht="139.5" customHeight="1">
      <c r="B108" s="567" t="s">
        <v>819</v>
      </c>
      <c r="C108" s="567"/>
      <c r="D108" s="567"/>
      <c r="E108" s="567"/>
      <c r="F108" s="567"/>
      <c r="G108" s="567"/>
      <c r="H108" s="567"/>
      <c r="I108" s="567"/>
      <c r="J108" s="293"/>
      <c r="K108" s="293"/>
      <c r="L108" s="293"/>
      <c r="M108" s="293"/>
      <c r="N108" s="56"/>
    </row>
    <row r="109" spans="2:17">
      <c r="B109" s="293"/>
      <c r="C109" s="293"/>
      <c r="D109" s="293"/>
      <c r="E109" s="293"/>
      <c r="F109" s="293"/>
      <c r="G109" s="293"/>
      <c r="H109" s="293"/>
      <c r="I109" s="293"/>
      <c r="J109" s="293"/>
      <c r="K109" s="293"/>
      <c r="L109" s="293"/>
      <c r="M109" s="293"/>
      <c r="N109" s="56"/>
    </row>
    <row r="110" spans="2:17">
      <c r="B110" s="596" t="s">
        <v>417</v>
      </c>
      <c r="C110" s="596"/>
      <c r="D110" s="596"/>
      <c r="E110" s="596"/>
      <c r="F110" s="596"/>
      <c r="G110" s="596"/>
      <c r="H110" s="596"/>
      <c r="I110" s="596"/>
      <c r="J110" s="56"/>
      <c r="K110" s="56"/>
      <c r="L110" s="56"/>
      <c r="M110" s="56"/>
      <c r="N110" s="56"/>
    </row>
    <row r="111" spans="2:17">
      <c r="B111" s="79" t="s">
        <v>407</v>
      </c>
    </row>
    <row r="112" spans="2:17" ht="18.75" customHeight="1">
      <c r="B112" s="6"/>
      <c r="C112" s="6"/>
      <c r="D112" s="6"/>
      <c r="E112" s="6"/>
      <c r="F112" s="6"/>
      <c r="G112" s="6"/>
      <c r="H112" s="6"/>
      <c r="I112" s="6"/>
      <c r="J112" s="6"/>
    </row>
  </sheetData>
  <mergeCells count="12">
    <mergeCell ref="B110:I110"/>
    <mergeCell ref="B108:I108"/>
    <mergeCell ref="B101:I101"/>
    <mergeCell ref="B102:I102"/>
    <mergeCell ref="B103:I103"/>
    <mergeCell ref="B104:I104"/>
    <mergeCell ref="B106:I106"/>
    <mergeCell ref="O4:P4"/>
    <mergeCell ref="E4:G4"/>
    <mergeCell ref="H4:I4"/>
    <mergeCell ref="J4:K4"/>
    <mergeCell ref="L4:N4"/>
  </mergeCells>
  <hyperlinks>
    <hyperlink ref="B111" r:id="rId1" xr:uid="{C4ACE152-BBD3-4BAC-8613-0D79791127C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vt:i4>
      </vt:variant>
    </vt:vector>
  </HeadingPairs>
  <TitlesOfParts>
    <vt:vector size="16" baseType="lpstr">
      <vt:lpstr>TOC</vt:lpstr>
      <vt:lpstr>App A</vt:lpstr>
      <vt:lpstr>App B</vt:lpstr>
      <vt:lpstr>App B Detail by Insurer</vt:lpstr>
      <vt:lpstr>App B Detail by Company</vt:lpstr>
      <vt:lpstr>App C</vt:lpstr>
      <vt:lpstr>App D </vt:lpstr>
      <vt:lpstr>App E</vt:lpstr>
      <vt:lpstr>App F</vt:lpstr>
      <vt:lpstr>App G</vt:lpstr>
      <vt:lpstr>App H</vt:lpstr>
      <vt:lpstr>App I</vt:lpstr>
      <vt:lpstr>App J</vt:lpstr>
      <vt:lpstr>App K</vt:lpstr>
      <vt:lpstr>'App B'!Print_Area</vt:lpstr>
      <vt:lpstr>'App B'!Print_Titles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2019-05-07T20:00:24Z</dcterms:created>
  <dcterms:modified xsi:type="dcterms:W3CDTF">2024-11-07T17:31:26Z</dcterms:modified>
</cp:coreProperties>
</file>